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89" activeTab="7"/>
  </bookViews>
  <sheets>
    <sheet name="Entrées" sheetId="1" r:id="rId1"/>
    <sheet name="calculs sans placement" sheetId="2" r:id="rId2"/>
    <sheet name="Calculs Livrets bancaires" sheetId="3" r:id="rId3"/>
    <sheet name="Calculs monétaires" sheetId="4" r:id="rId4"/>
    <sheet name="Calculs UC" sheetId="5" r:id="rId5"/>
    <sheet name="Résultats graphiques 20 ans" sheetId="6" r:id="rId6"/>
    <sheet name="Résultats graphiques 50 ans" sheetId="7" r:id="rId7"/>
    <sheet name="Résultats graphiques 100 ans" sheetId="8" r:id="rId8"/>
  </sheets>
  <definedNames/>
  <calcPr fullCalcOnLoad="1"/>
</workbook>
</file>

<file path=xl/sharedStrings.xml><?xml version="1.0" encoding="utf-8"?>
<sst xmlns="http://schemas.openxmlformats.org/spreadsheetml/2006/main" count="119" uniqueCount="69">
  <si>
    <t>Consommation d'un capital par des retraits réguliers</t>
  </si>
  <si>
    <t>Le formulaire ci-dessous permet d'envisager les différentes fiscalités promises par les candidats à l'élection présidentielle (mai 2012).
- Nicolas Sarkozy promet l'augmentation des Prélèvements sociaux à 15,5%.
- François Hollande promet la taxation des revenus du capital au niveau de celui du travail.
En conséquence, l'intégration des plus-values au barème progressif de l'impôt sur le revenu (IRPP).
Cependant, il a modéré sa position sur l'assurance vie en promettant le maintien du régime fiscal actuel sur les contrats de plus de 8 ans,
À savoir le choix entre le PFL et l'intégration à l'IRPP, ainsi que le bénéfice de l'abattement.
Affaires à suivre après les élections…</t>
  </si>
  <si>
    <t>à remplir↓</t>
  </si>
  <si>
    <r>
      <t xml:space="preserve">Nombre d'années
pour consommer
le capital
</t>
    </r>
    <r>
      <rPr>
        <b/>
        <sz val="10"/>
        <rFont val="Arial"/>
        <family val="2"/>
      </rPr>
      <t>(résultats↓)</t>
    </r>
  </si>
  <si>
    <t>Supports
financiers
Utilisés↓</t>
  </si>
  <si>
    <t>Flux financiers</t>
  </si>
  <si>
    <t>Capital initial</t>
  </si>
  <si>
    <t>Retraits de capitaux la 1ère année</t>
  </si>
  <si>
    <t>Environnement
économique</t>
  </si>
  <si>
    <t>Inflation
(pour augmenter les montants des retraits les années suivantes)</t>
  </si>
  <si>
    <t>Rendements
(nets de frais)</t>
  </si>
  <si>
    <t>Sans placer le capital</t>
  </si>
  <si>
    <t>Sans placer
le capital</t>
  </si>
  <si>
    <t>nets de frais</t>
  </si>
  <si>
    <t>Livret A + LDD
(dépôts sur Livret A limités à 15 300 €
et sur le LDD à 6 000 € (célibataire) ou 12 000 € (en couple))</t>
  </si>
  <si>
    <t>Livrets
bancaires</t>
  </si>
  <si>
    <t>Au delà des plafonds de dépôt (21 300 € ou 27 300 €)
placement sur livrets bancaires standards</t>
  </si>
  <si>
    <t>Fonds monétaires
(prélèvements sociaux tous les ans, dès inscriptions des intérêts)</t>
  </si>
  <si>
    <t>Assurance vie
ou
contrat de
capitalisation</t>
  </si>
  <si>
    <t>Unités de compte
(prélèvements sociaux aux retraits)</t>
  </si>
  <si>
    <t>Fiscalité</t>
  </si>
  <si>
    <t>Situation familiale de l'intéressé</t>
  </si>
  <si>
    <t>Célibataire</t>
  </si>
  <si>
    <t>Taux Marginal d'Imposition (TMI) de l'intéressé</t>
  </si>
  <si>
    <t>Prélèvements Sociaux</t>
  </si>
  <si>
    <t>Assurance vie/capi de 0 à 4 ans</t>
  </si>
  <si>
    <t>IRPP</t>
  </si>
  <si>
    <t>Assurance vie/capi de 4 à 8 ans</t>
  </si>
  <si>
    <t>Assurance vie/capi après 8 ans</t>
  </si>
  <si>
    <t>PFL 7,5% ou IRPP</t>
  </si>
  <si>
    <t>Compte épargne</t>
  </si>
  <si>
    <t>PFL 24% ou IRPP</t>
  </si>
  <si>
    <t>Pour utiliser d'autres paramètres ou effectuer d'autres simulations financières, contactez :</t>
  </si>
  <si>
    <t>La Boîte à Finances</t>
  </si>
  <si>
    <t>Tour Ariane, 5 place de La Pyramide</t>
  </si>
  <si>
    <t>92088 Paris La Defense Cedex</t>
  </si>
  <si>
    <t>01.80.88.83.00</t>
  </si>
  <si>
    <t>http://www.la-boite-a-finances.com</t>
  </si>
  <si>
    <t>Ceci est la feuille de données, pour visualiser les résultats, cliquez sur les onglets de bas de cadre.</t>
  </si>
  <si>
    <t>Sans placement</t>
  </si>
  <si>
    <t>Années</t>
  </si>
  <si>
    <t>Capital
en début
d'année</t>
  </si>
  <si>
    <t>Rendement</t>
  </si>
  <si>
    <t>Intérêts</t>
  </si>
  <si>
    <t>Inflation</t>
  </si>
  <si>
    <t>Retraits
annuels
nets</t>
  </si>
  <si>
    <t>Capital
en fin
d'année</t>
  </si>
  <si>
    <t>Capital
disponible</t>
  </si>
  <si>
    <t>ans</t>
  </si>
  <si>
    <t>Livrets bancaires</t>
  </si>
  <si>
    <t>Plafond
Livret A
+ LDD</t>
  </si>
  <si>
    <t>Retraits
annuels</t>
  </si>
  <si>
    <t>Capital
en fin d'année</t>
  </si>
  <si>
    <t>Livret A
et LDD</t>
  </si>
  <si>
    <t>Livret
bancaire</t>
  </si>
  <si>
    <t>Taux</t>
  </si>
  <si>
    <t>Montant</t>
  </si>
  <si>
    <t>Assurance vie
Monétaire</t>
  </si>
  <si>
    <t>Retraits
Annuels
bruts</t>
  </si>
  <si>
    <t>Montant
d'intérêts
dans le
capital
avant
retraits</t>
  </si>
  <si>
    <t>Parts
d'intérêts
dans le
capital
avant
retraits</t>
  </si>
  <si>
    <t>Montant
d'intérêts
dans le
retrait</t>
  </si>
  <si>
    <t>Montant
d'intérêts
dans le
capital
après
retraits</t>
  </si>
  <si>
    <t>Taux
brut</t>
  </si>
  <si>
    <t>Montant
brut</t>
  </si>
  <si>
    <t>Abattement
brut</t>
  </si>
  <si>
    <t>Abattement
net</t>
  </si>
  <si>
    <t>Montant
net</t>
  </si>
  <si>
    <t>Assurance vie
Unités de compte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</si>
</sst>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#,##0.00\ [$€-80C];[RED]\-#,##0.00\ [$€-80C]"/>
    <numFmt numFmtId="167" formatCode="#,##0\ [$€-80C];[RED]\-#,##0\ [$€-80C]"/>
    <numFmt numFmtId="168" formatCode="#,##0.0\ [$€-80C];[RED]\-#,##0.0\ [$€-80C]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" fillId="3" borderId="1" xfId="0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6" fontId="0" fillId="0" borderId="1" xfId="0" applyNumberFormat="1" applyFont="1" applyBorder="1" applyAlignment="1" applyProtection="1">
      <alignment horizontal="center" vertical="center"/>
      <protection hidden="1"/>
    </xf>
    <xf numFmtId="166" fontId="0" fillId="3" borderId="1" xfId="0" applyNumberFormat="1" applyFill="1" applyBorder="1" applyAlignment="1" applyProtection="1">
      <alignment horizontal="center" vertical="center"/>
      <protection hidden="1" locked="0"/>
    </xf>
    <xf numFmtId="165" fontId="0" fillId="3" borderId="1" xfId="0" applyNumberFormat="1" applyFill="1" applyBorder="1" applyAlignment="1" applyProtection="1">
      <alignment horizontal="center" vertical="center"/>
      <protection hidden="1" locked="0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164" fontId="0" fillId="2" borderId="1" xfId="0" applyFill="1" applyBorder="1" applyAlignment="1" applyProtection="1">
      <alignment horizontal="center" vertical="center"/>
      <protection hidden="1"/>
    </xf>
    <xf numFmtId="164" fontId="0" fillId="2" borderId="1" xfId="0" applyFont="1" applyFill="1" applyBorder="1" applyAlignment="1" applyProtection="1">
      <alignment horizontal="center" vertical="center"/>
      <protection hidden="1"/>
    </xf>
    <xf numFmtId="165" fontId="0" fillId="3" borderId="1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4" fillId="0" borderId="3" xfId="0" applyFont="1" applyBorder="1" applyAlignment="1" applyProtection="1">
      <alignment horizontal="center" vertical="center" wrapText="1"/>
      <protection hidden="1"/>
    </xf>
    <xf numFmtId="164" fontId="5" fillId="0" borderId="3" xfId="0" applyFont="1" applyBorder="1" applyAlignment="1" applyProtection="1">
      <alignment horizontal="center" vertical="center" wrapText="1"/>
      <protection hidden="1"/>
    </xf>
    <xf numFmtId="164" fontId="6" fillId="0" borderId="4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7" fontId="0" fillId="3" borderId="0" xfId="0" applyNumberFormat="1" applyFill="1" applyAlignment="1" applyProtection="1">
      <alignment horizontal="center" vertical="center"/>
      <protection hidden="1"/>
    </xf>
    <xf numFmtId="167" fontId="0" fillId="0" borderId="1" xfId="0" applyNumberFormat="1" applyFont="1" applyBorder="1" applyAlignment="1" applyProtection="1">
      <alignment horizontal="center" vertical="center"/>
      <protection hidden="1"/>
    </xf>
    <xf numFmtId="167" fontId="0" fillId="0" borderId="1" xfId="0" applyNumberFormat="1" applyFont="1" applyBorder="1" applyAlignment="1" applyProtection="1">
      <alignment horizontal="center" vertical="center" wrapText="1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167" fontId="0" fillId="3" borderId="1" xfId="0" applyNumberFormat="1" applyFont="1" applyFill="1" applyBorder="1" applyAlignment="1" applyProtection="1">
      <alignment horizontal="center" vertical="center" wrapText="1"/>
      <protection hidden="1"/>
    </xf>
    <xf numFmtId="167" fontId="0" fillId="3" borderId="1" xfId="0" applyNumberForma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Alignment="1" applyProtection="1">
      <alignment horizontal="center" vertical="center"/>
      <protection hidden="1"/>
    </xf>
    <xf numFmtId="167" fontId="0" fillId="0" borderId="0" xfId="0" applyNumberFormat="1" applyFill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Border="1" applyAlignment="1" applyProtection="1">
      <alignment horizontal="center" vertical="center"/>
      <protection hidden="1"/>
    </xf>
    <xf numFmtId="167" fontId="0" fillId="0" borderId="1" xfId="0" applyNumberFormat="1" applyFont="1" applyFill="1" applyBorder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center" vertical="center"/>
      <protection hidden="1"/>
    </xf>
    <xf numFmtId="167" fontId="0" fillId="0" borderId="1" xfId="0" applyNumberFormat="1" applyFill="1" applyBorder="1" applyAlignment="1" applyProtection="1">
      <alignment horizontal="center" vertical="center"/>
      <protection hidden="1"/>
    </xf>
    <xf numFmtId="167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7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0" fillId="2" borderId="1" xfId="0" applyNumberFormat="1" applyFill="1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 vertical="center"/>
      <protection hidden="1"/>
    </xf>
    <xf numFmtId="164" fontId="0" fillId="0" borderId="1" xfId="0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8" fontId="0" fillId="2" borderId="0" xfId="0" applyNumberFormat="1" applyFill="1" applyAlignment="1" applyProtection="1">
      <alignment horizontal="center" vertical="center"/>
      <protection hidden="1"/>
    </xf>
    <xf numFmtId="168" fontId="0" fillId="0" borderId="1" xfId="0" applyNumberFormat="1" applyFont="1" applyBorder="1" applyAlignment="1" applyProtection="1">
      <alignment horizontal="center" vertical="center" wrapText="1"/>
      <protection hidden="1"/>
    </xf>
    <xf numFmtId="168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0" fillId="0" borderId="0" xfId="0" applyNumberFormat="1" applyFont="1" applyAlignment="1" applyProtection="1">
      <alignment horizontal="center" vertical="center"/>
      <protection hidden="1"/>
    </xf>
    <xf numFmtId="168" fontId="0" fillId="0" borderId="1" xfId="0" applyNumberFormat="1" applyFill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 horizontal="center" vertical="center"/>
      <protection hidden="1"/>
    </xf>
    <xf numFmtId="168" fontId="0" fillId="2" borderId="1" xfId="0" applyNumberForma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Consomation d'un capital par des retraits réguliers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'calculs sans placement'!$A$1:$A$1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sans placement'!$G$3:$G$22</c:f>
              <c:numCache/>
            </c:numRef>
          </c:val>
          <c:smooth val="0"/>
        </c:ser>
        <c:ser>
          <c:idx val="1"/>
          <c:order val="1"/>
          <c:tx>
            <c:strRef>
              <c:f>'Calculs Livrets bancaires'!$A$1:$A$1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Livrets bancaires'!$N$4:$N$23</c:f>
              <c:numCache/>
            </c:numRef>
          </c:val>
          <c:smooth val="0"/>
        </c:ser>
        <c:ser>
          <c:idx val="2"/>
          <c:order val="2"/>
          <c:tx>
            <c:strRef>
              <c:f>'Calculs monétaires'!$A$1:$A$1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monétaires'!$T$4:$T$23</c:f>
              <c:numCache/>
            </c:numRef>
          </c:val>
          <c:smooth val="0"/>
        </c:ser>
        <c:ser>
          <c:idx val="3"/>
          <c:order val="3"/>
          <c:tx>
            <c:strRef>
              <c:f>'Calculs UC'!$A$1:$A$1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UC'!$T$4:$T$23</c:f>
              <c:numCache/>
            </c:numRef>
          </c:val>
          <c:smooth val="0"/>
        </c:ser>
        <c:marker val="1"/>
        <c:axId val="1032044"/>
        <c:axId val="9288397"/>
      </c:lineChart>
      <c:catAx>
        <c:axId val="10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8397"/>
        <c:crossesAt val="0"/>
        <c:auto val="1"/>
        <c:lblOffset val="100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Consomation d'un capital par des retraits réguliers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'calculs sans placement'!$A$1:$A$1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sans placement'!$G$3:$G$52</c:f>
              <c:numCache/>
            </c:numRef>
          </c:val>
          <c:smooth val="0"/>
        </c:ser>
        <c:ser>
          <c:idx val="1"/>
          <c:order val="1"/>
          <c:tx>
            <c:strRef>
              <c:f>'Calculs Livrets bancaires'!$A$1:$A$1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Livrets bancaires'!$N$4:$N$53</c:f>
              <c:numCache/>
            </c:numRef>
          </c:val>
          <c:smooth val="0"/>
        </c:ser>
        <c:ser>
          <c:idx val="2"/>
          <c:order val="2"/>
          <c:tx>
            <c:strRef>
              <c:f>'Calculs monétaires'!$A$1:$A$1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monétaires'!$T$4:$T$53</c:f>
              <c:numCache/>
            </c:numRef>
          </c:val>
          <c:smooth val="0"/>
        </c:ser>
        <c:ser>
          <c:idx val="3"/>
          <c:order val="3"/>
          <c:tx>
            <c:strRef>
              <c:f>'Calculs UC'!$A$1:$A$1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UC'!$T$4:$T$53</c:f>
              <c:numCache/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2663"/>
        <c:crossesAt val="0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Consomation d'un capital par des retraits réguliers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'calculs sans placement'!$A$1:$A$1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sans placement'!$G$3:$G$102</c:f>
              <c:numCache/>
            </c:numRef>
          </c:val>
          <c:smooth val="0"/>
        </c:ser>
        <c:ser>
          <c:idx val="1"/>
          <c:order val="1"/>
          <c:tx>
            <c:strRef>
              <c:f>'Calculs Livrets bancaires'!$A$1:$A$1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Livrets bancaires'!$N$4:$N$103</c:f>
              <c:numCache/>
            </c:numRef>
          </c:val>
          <c:smooth val="0"/>
        </c:ser>
        <c:ser>
          <c:idx val="2"/>
          <c:order val="2"/>
          <c:tx>
            <c:strRef>
              <c:f>'Calculs monétaires'!$A$1:$A$1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monétaires'!$T$4:$T$103</c:f>
              <c:numCache/>
            </c:numRef>
          </c:val>
          <c:smooth val="0"/>
        </c:ser>
        <c:ser>
          <c:idx val="3"/>
          <c:order val="3"/>
          <c:tx>
            <c:strRef>
              <c:f>'Calculs UC'!$A$1:$A$1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'Calculs UC'!$T$4:$T$103</c:f>
              <c:numCache/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At val="0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5510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752475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84391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762000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8477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771525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84867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-boite-a-finances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7">
      <selection activeCell="E17" sqref="E17"/>
    </sheetView>
  </sheetViews>
  <sheetFormatPr defaultColWidth="12.57421875" defaultRowHeight="12.75"/>
  <cols>
    <col min="1" max="1" width="16.8515625" style="1" customWidth="1"/>
    <col min="2" max="2" width="57.8515625" style="1" customWidth="1"/>
    <col min="3" max="3" width="20.140625" style="1" customWidth="1"/>
    <col min="4" max="4" width="18.57421875" style="1" customWidth="1"/>
    <col min="5" max="5" width="16.28125" style="1" customWidth="1"/>
    <col min="6" max="16384" width="11.57421875" style="1" customWidth="1"/>
  </cols>
  <sheetData>
    <row r="1" spans="1:5" ht="12.75">
      <c r="A1" s="2" t="s">
        <v>0</v>
      </c>
      <c r="B1" s="2"/>
      <c r="C1" s="2"/>
      <c r="D1" s="2"/>
      <c r="E1" s="2"/>
    </row>
    <row r="2" ht="12.75">
      <c r="A2" s="3"/>
    </row>
    <row r="3" spans="1:5" ht="84.75" customHeight="1">
      <c r="A3" s="4" t="s">
        <v>1</v>
      </c>
      <c r="B3" s="4"/>
      <c r="C3" s="4"/>
      <c r="D3" s="4"/>
      <c r="E3" s="4"/>
    </row>
    <row r="5" spans="3:5" ht="12.75" customHeight="1">
      <c r="C5" s="5" t="s">
        <v>2</v>
      </c>
      <c r="D5" s="6" t="s">
        <v>3</v>
      </c>
      <c r="E5" s="7" t="s">
        <v>4</v>
      </c>
    </row>
    <row r="6" spans="1:5" ht="12.75">
      <c r="A6" s="8" t="s">
        <v>5</v>
      </c>
      <c r="B6" s="9" t="s">
        <v>6</v>
      </c>
      <c r="C6" s="10">
        <v>240000</v>
      </c>
      <c r="D6" s="6"/>
      <c r="E6" s="7"/>
    </row>
    <row r="7" spans="1:5" ht="12.75">
      <c r="A7" s="8"/>
      <c r="B7" s="9" t="s">
        <v>7</v>
      </c>
      <c r="C7" s="10">
        <v>10000</v>
      </c>
      <c r="D7" s="6"/>
      <c r="E7" s="7"/>
    </row>
    <row r="8" spans="1:5" ht="24.75">
      <c r="A8" s="7" t="s">
        <v>8</v>
      </c>
      <c r="B8" s="6" t="s">
        <v>9</v>
      </c>
      <c r="C8" s="11">
        <v>0.02</v>
      </c>
      <c r="D8" s="6"/>
      <c r="E8" s="7"/>
    </row>
    <row r="9" spans="1:5" ht="24.75" customHeight="1">
      <c r="A9" s="7" t="s">
        <v>10</v>
      </c>
      <c r="B9" s="6" t="s">
        <v>11</v>
      </c>
      <c r="C9" s="12">
        <v>0</v>
      </c>
      <c r="D9" s="13">
        <f>IF('calculs sans placement'!H104=100,IF('calculs sans placement'!G103&gt;C6,"Le capital augmente","Plus d'un siècle"),'calculs sans placement'!H104)</f>
        <v>19</v>
      </c>
      <c r="E9" s="6" t="s">
        <v>12</v>
      </c>
    </row>
    <row r="10" spans="1:5" ht="36.75" customHeight="1">
      <c r="A10" s="7" t="s">
        <v>13</v>
      </c>
      <c r="B10" s="7" t="s">
        <v>14</v>
      </c>
      <c r="C10" s="11">
        <v>0.022500000000000003</v>
      </c>
      <c r="D10" s="13">
        <f>IF('Calculs Livrets bancaires'!O105=100,IF('Calculs Livrets bancaires'!N104&gt;C6,"Le capital augmente","Plus d'un siècle"),'Calculs Livrets bancaires'!O105)</f>
        <v>23</v>
      </c>
      <c r="E10" s="7" t="s">
        <v>15</v>
      </c>
    </row>
    <row r="11" spans="1:5" ht="24.75">
      <c r="A11" s="7"/>
      <c r="B11" s="7" t="s">
        <v>16</v>
      </c>
      <c r="C11" s="11">
        <v>0.022500000000000003</v>
      </c>
      <c r="D11" s="13"/>
      <c r="E11" s="7"/>
    </row>
    <row r="12" spans="1:5" ht="24.75" customHeight="1">
      <c r="A12" s="7"/>
      <c r="B12" s="7" t="s">
        <v>17</v>
      </c>
      <c r="C12" s="11">
        <v>0.035</v>
      </c>
      <c r="D12" s="14">
        <f>IF('Calculs monétaires'!U105=100,IF('Calculs monétaires'!T104&gt;C6,"Le capital augmente","Plus d'un siècle"),'Calculs monétaires'!U105)</f>
        <v>28</v>
      </c>
      <c r="E12" s="7" t="s">
        <v>18</v>
      </c>
    </row>
    <row r="13" spans="1:5" ht="24.75">
      <c r="A13" s="7"/>
      <c r="B13" s="7" t="s">
        <v>19</v>
      </c>
      <c r="C13" s="11">
        <v>0.06</v>
      </c>
      <c r="D13" s="14">
        <f>IF('Calculs UC'!U105=100,IF('Calculs UC'!T104&gt;C6,"Le capital augmente","Plus d'un siècle"),'Calculs UC'!U105)</f>
        <v>54</v>
      </c>
      <c r="E13" s="7"/>
    </row>
    <row r="14" spans="1:3" ht="12.75">
      <c r="A14" s="8" t="s">
        <v>20</v>
      </c>
      <c r="B14" s="7" t="s">
        <v>21</v>
      </c>
      <c r="C14" s="15" t="s">
        <v>22</v>
      </c>
    </row>
    <row r="15" spans="1:3" ht="12.75">
      <c r="A15" s="8"/>
      <c r="B15" s="7" t="s">
        <v>23</v>
      </c>
      <c r="C15" s="11">
        <v>0.14</v>
      </c>
    </row>
    <row r="16" spans="1:3" ht="12.75">
      <c r="A16" s="8"/>
      <c r="B16" s="6" t="s">
        <v>24</v>
      </c>
      <c r="C16" s="11">
        <v>0.135</v>
      </c>
    </row>
    <row r="17" spans="1:3" ht="12.75">
      <c r="A17" s="8"/>
      <c r="B17" s="16" t="s">
        <v>25</v>
      </c>
      <c r="C17" s="15" t="s">
        <v>26</v>
      </c>
    </row>
    <row r="18" spans="1:3" ht="12.75">
      <c r="A18" s="8"/>
      <c r="B18" s="7" t="s">
        <v>27</v>
      </c>
      <c r="C18" s="15" t="s">
        <v>26</v>
      </c>
    </row>
    <row r="19" spans="1:3" ht="12.75">
      <c r="A19" s="8"/>
      <c r="B19" s="7" t="s">
        <v>28</v>
      </c>
      <c r="C19" s="15" t="s">
        <v>29</v>
      </c>
    </row>
    <row r="20" spans="1:3" ht="12.75">
      <c r="A20" s="8"/>
      <c r="B20" s="7" t="s">
        <v>30</v>
      </c>
      <c r="C20" s="15" t="s">
        <v>31</v>
      </c>
    </row>
    <row r="21" spans="1:5" ht="12.75">
      <c r="A21" s="17" t="s">
        <v>32</v>
      </c>
      <c r="B21" s="17"/>
      <c r="C21" s="17"/>
      <c r="D21" s="17"/>
      <c r="E21" s="17"/>
    </row>
    <row r="22" spans="1:5" ht="12.75" customHeight="1">
      <c r="A22" s="18" t="s">
        <v>33</v>
      </c>
      <c r="B22" s="18"/>
      <c r="C22" s="18"/>
      <c r="D22" s="18"/>
      <c r="E22" s="18"/>
    </row>
    <row r="23" spans="1:5" ht="12.75" customHeight="1">
      <c r="A23" s="19" t="s">
        <v>34</v>
      </c>
      <c r="B23" s="19"/>
      <c r="C23" s="19"/>
      <c r="D23" s="19"/>
      <c r="E23" s="19"/>
    </row>
    <row r="24" spans="1:5" ht="12.75" customHeight="1">
      <c r="A24" s="19" t="s">
        <v>35</v>
      </c>
      <c r="B24" s="19"/>
      <c r="C24" s="19"/>
      <c r="D24" s="19"/>
      <c r="E24" s="19"/>
    </row>
    <row r="25" spans="1:5" ht="12.75" customHeight="1">
      <c r="A25" s="20" t="s">
        <v>36</v>
      </c>
      <c r="B25" s="20"/>
      <c r="C25" s="20"/>
      <c r="D25" s="20"/>
      <c r="E25" s="20"/>
    </row>
    <row r="26" spans="1:5" ht="12.75" customHeight="1">
      <c r="A26" s="21" t="s">
        <v>37</v>
      </c>
      <c r="B26" s="21"/>
      <c r="C26" s="21"/>
      <c r="D26" s="21"/>
      <c r="E26" s="21"/>
    </row>
    <row r="29" spans="1:5" ht="12.75">
      <c r="A29" s="22" t="s">
        <v>38</v>
      </c>
      <c r="B29" s="22"/>
      <c r="C29" s="22"/>
      <c r="D29" s="22"/>
      <c r="E29" s="22"/>
    </row>
  </sheetData>
  <sheetProtection sheet="1"/>
  <mergeCells count="17">
    <mergeCell ref="A1:E1"/>
    <mergeCell ref="A3:E3"/>
    <mergeCell ref="D5:D8"/>
    <mergeCell ref="E5:E8"/>
    <mergeCell ref="A6:A7"/>
    <mergeCell ref="A9:A13"/>
    <mergeCell ref="D10:D11"/>
    <mergeCell ref="E10:E11"/>
    <mergeCell ref="E12:E13"/>
    <mergeCell ref="A14:A20"/>
    <mergeCell ref="A21:E21"/>
    <mergeCell ref="A22:E22"/>
    <mergeCell ref="A23:E23"/>
    <mergeCell ref="A24:E24"/>
    <mergeCell ref="A25:E25"/>
    <mergeCell ref="A26:E26"/>
    <mergeCell ref="A29:E29"/>
  </mergeCells>
  <dataValidations count="7">
    <dataValidation type="list" operator="equal" sqref="C14">
      <formula1>"Célibataire,En couple"</formula1>
    </dataValidation>
    <dataValidation type="list" operator="equal" sqref="C15">
      <formula1>"0%,5,5%,14%,30%,41%,75%"</formula1>
    </dataValidation>
    <dataValidation type="list" operator="equal" sqref="C16">
      <formula1>"13,5%,15,5%"</formula1>
    </dataValidation>
    <dataValidation type="list" operator="equal" sqref="C17">
      <formula1>"IRPP,PFL 35% ou IRPP"</formula1>
    </dataValidation>
    <dataValidation type="list" operator="equal" sqref="C18">
      <formula1>"IRPP,PFL 15% ou IRPP"</formula1>
    </dataValidation>
    <dataValidation type="list" operator="equal" sqref="C19">
      <formula1>"IRPP,PFL 7,5% ou IRPP"</formula1>
    </dataValidation>
    <dataValidation type="list" operator="equal" sqref="C20">
      <formula1>"IRPP,PFL 24% ou IRPP"</formula1>
    </dataValidation>
  </dataValidations>
  <hyperlinks>
    <hyperlink ref="A26" r:id="rId1" display="http://www.la-boite-a-finances.com"/>
  </hyperlink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G19" sqref="G19"/>
    </sheetView>
  </sheetViews>
  <sheetFormatPr defaultColWidth="12.57421875" defaultRowHeight="12.75"/>
  <cols>
    <col min="1" max="1" width="11.57421875" style="1" customWidth="1"/>
    <col min="2" max="2" width="11.57421875" style="23" customWidth="1"/>
    <col min="3" max="3" width="11.57421875" style="24" customWidth="1"/>
    <col min="4" max="4" width="11.57421875" style="23" customWidth="1"/>
    <col min="5" max="5" width="11.57421875" style="24" customWidth="1"/>
    <col min="6" max="6" width="11.57421875" style="25" customWidth="1"/>
    <col min="7" max="7" width="14.7109375" style="23" customWidth="1"/>
    <col min="8" max="16384" width="11.57421875" style="1" customWidth="1"/>
  </cols>
  <sheetData>
    <row r="1" spans="1:8" ht="15" customHeight="1">
      <c r="A1" s="26" t="s">
        <v>39</v>
      </c>
      <c r="B1" s="26"/>
      <c r="C1" s="26"/>
      <c r="D1" s="26"/>
      <c r="E1" s="26"/>
      <c r="F1" s="26"/>
      <c r="G1" s="26"/>
      <c r="H1" s="26"/>
    </row>
    <row r="2" spans="1:8" ht="37.5" customHeight="1">
      <c r="A2" s="7" t="s">
        <v>40</v>
      </c>
      <c r="B2" s="27" t="s">
        <v>41</v>
      </c>
      <c r="C2" s="28" t="s">
        <v>42</v>
      </c>
      <c r="D2" s="27" t="s">
        <v>43</v>
      </c>
      <c r="E2" s="28" t="s">
        <v>44</v>
      </c>
      <c r="F2" s="29" t="s">
        <v>45</v>
      </c>
      <c r="G2" s="27" t="s">
        <v>46</v>
      </c>
      <c r="H2" s="7" t="s">
        <v>47</v>
      </c>
    </row>
    <row r="3" spans="1:8" ht="15" customHeight="1">
      <c r="A3" s="7">
        <v>0</v>
      </c>
      <c r="B3" s="27"/>
      <c r="C3" s="28"/>
      <c r="D3" s="27"/>
      <c r="E3" s="28"/>
      <c r="F3" s="29"/>
      <c r="G3" s="26">
        <f>Entrées!C6</f>
        <v>240000</v>
      </c>
      <c r="H3" s="7"/>
    </row>
    <row r="4" spans="1:8" ht="12.75">
      <c r="A4" s="7">
        <f>A3+1</f>
        <v>1</v>
      </c>
      <c r="B4" s="27">
        <f>G3</f>
        <v>240000</v>
      </c>
      <c r="C4" s="6">
        <v>0</v>
      </c>
      <c r="D4" s="27">
        <f>B4*C4</f>
        <v>0</v>
      </c>
      <c r="E4" s="6">
        <f>Entrées!C8</f>
        <v>0.02</v>
      </c>
      <c r="F4" s="30">
        <f>Entrées!C7</f>
        <v>10000</v>
      </c>
      <c r="G4" s="27">
        <f>IF(B4+D4-F4&gt;0,B4+D4-F4,0)</f>
        <v>230000</v>
      </c>
      <c r="H4" s="7">
        <f>IF(G4=0,0,1)</f>
        <v>1</v>
      </c>
    </row>
    <row r="5" spans="1:8" ht="12.75">
      <c r="A5" s="7">
        <f>A4+1</f>
        <v>2</v>
      </c>
      <c r="B5" s="27">
        <f>G4</f>
        <v>230000</v>
      </c>
      <c r="C5" s="6">
        <f>C4</f>
        <v>0</v>
      </c>
      <c r="D5" s="27">
        <f>B5*C5</f>
        <v>0</v>
      </c>
      <c r="E5" s="6">
        <f>E4</f>
        <v>0.02</v>
      </c>
      <c r="F5" s="30">
        <f>F4*(1+E5)</f>
        <v>10200</v>
      </c>
      <c r="G5" s="27">
        <f>IF(B5+D5-F5&gt;0,B5+D5-F5,0)</f>
        <v>219800</v>
      </c>
      <c r="H5" s="7">
        <f>IF(G5=0,0,1)</f>
        <v>1</v>
      </c>
    </row>
    <row r="6" spans="1:8" ht="12.75">
      <c r="A6" s="7">
        <f>A5+1</f>
        <v>3</v>
      </c>
      <c r="B6" s="27">
        <f>G5</f>
        <v>219800</v>
      </c>
      <c r="C6" s="6">
        <f>C5</f>
        <v>0</v>
      </c>
      <c r="D6" s="27">
        <f>B6*C6</f>
        <v>0</v>
      </c>
      <c r="E6" s="6">
        <f>E5</f>
        <v>0.02</v>
      </c>
      <c r="F6" s="30">
        <f>F5*(1+E6)</f>
        <v>10404</v>
      </c>
      <c r="G6" s="27">
        <f>IF(B6+D6-F6&gt;0,B6+D6-F6,0)</f>
        <v>209396</v>
      </c>
      <c r="H6" s="7">
        <f>IF(G6=0,0,1)</f>
        <v>1</v>
      </c>
    </row>
    <row r="7" spans="1:8" ht="12.75">
      <c r="A7" s="7">
        <f>A6+1</f>
        <v>4</v>
      </c>
      <c r="B7" s="27">
        <f>G6</f>
        <v>209396</v>
      </c>
      <c r="C7" s="6">
        <f>C6</f>
        <v>0</v>
      </c>
      <c r="D7" s="27">
        <f>B7*C7</f>
        <v>0</v>
      </c>
      <c r="E7" s="6">
        <f>E6</f>
        <v>0.02</v>
      </c>
      <c r="F7" s="30">
        <f>F6*(1+E7)</f>
        <v>10612.08</v>
      </c>
      <c r="G7" s="27">
        <f>IF(B7+D7-F7&gt;0,B7+D7-F7,0)</f>
        <v>198783.92</v>
      </c>
      <c r="H7" s="7">
        <f>IF(G7=0,0,1)</f>
        <v>1</v>
      </c>
    </row>
    <row r="8" spans="1:8" ht="12.75">
      <c r="A8" s="7">
        <f>A7+1</f>
        <v>5</v>
      </c>
      <c r="B8" s="27">
        <f>G7</f>
        <v>198783.92</v>
      </c>
      <c r="C8" s="6">
        <f>C7</f>
        <v>0</v>
      </c>
      <c r="D8" s="27">
        <f>B8*C8</f>
        <v>0</v>
      </c>
      <c r="E8" s="6">
        <f>E7</f>
        <v>0.02</v>
      </c>
      <c r="F8" s="30">
        <f>F7*(1+E8)</f>
        <v>10824.3216</v>
      </c>
      <c r="G8" s="27">
        <f>IF(B8+D8-F8&gt;0,B8+D8-F8,0)</f>
        <v>187959.59840000002</v>
      </c>
      <c r="H8" s="7">
        <f>IF(G8=0,0,1)</f>
        <v>1</v>
      </c>
    </row>
    <row r="9" spans="1:8" ht="12.75">
      <c r="A9" s="7">
        <f>A8+1</f>
        <v>6</v>
      </c>
      <c r="B9" s="27">
        <f>G8</f>
        <v>187959.59840000002</v>
      </c>
      <c r="C9" s="6">
        <f>C8</f>
        <v>0</v>
      </c>
      <c r="D9" s="27">
        <f>B9*C9</f>
        <v>0</v>
      </c>
      <c r="E9" s="6">
        <f>E8</f>
        <v>0.02</v>
      </c>
      <c r="F9" s="30">
        <f>F8*(1+E9)</f>
        <v>11040.808031999999</v>
      </c>
      <c r="G9" s="27">
        <f>IF(B9+D9-F9&gt;0,B9+D9-F9,0)</f>
        <v>176918.79036800002</v>
      </c>
      <c r="H9" s="7">
        <f>IF(G9=0,0,1)</f>
        <v>1</v>
      </c>
    </row>
    <row r="10" spans="1:8" ht="12.75">
      <c r="A10" s="7">
        <f>A9+1</f>
        <v>7</v>
      </c>
      <c r="B10" s="27">
        <f>G9</f>
        <v>176918.79036800002</v>
      </c>
      <c r="C10" s="6">
        <f>C9</f>
        <v>0</v>
      </c>
      <c r="D10" s="27">
        <f>B10*C10</f>
        <v>0</v>
      </c>
      <c r="E10" s="6">
        <f>E9</f>
        <v>0.02</v>
      </c>
      <c r="F10" s="30">
        <f>F9*(1+E10)</f>
        <v>11261.62419264</v>
      </c>
      <c r="G10" s="27">
        <f>IF(B10+D10-F10&gt;0,B10+D10-F10,0)</f>
        <v>165657.16617536</v>
      </c>
      <c r="H10" s="7">
        <f>IF(G10=0,0,1)</f>
        <v>1</v>
      </c>
    </row>
    <row r="11" spans="1:8" ht="12.75">
      <c r="A11" s="7">
        <f>A10+1</f>
        <v>8</v>
      </c>
      <c r="B11" s="27">
        <f>G10</f>
        <v>165657.16617536</v>
      </c>
      <c r="C11" s="6">
        <f>C10</f>
        <v>0</v>
      </c>
      <c r="D11" s="27">
        <f>B11*C11</f>
        <v>0</v>
      </c>
      <c r="E11" s="6">
        <f>E10</f>
        <v>0.02</v>
      </c>
      <c r="F11" s="30">
        <f>F10*(1+E11)</f>
        <v>11486.8566764928</v>
      </c>
      <c r="G11" s="27">
        <f>IF(B11+D11-F11&gt;0,B11+D11-F11,0)</f>
        <v>154170.3094988672</v>
      </c>
      <c r="H11" s="7">
        <f>IF(G11=0,0,1)</f>
        <v>1</v>
      </c>
    </row>
    <row r="12" spans="1:8" ht="12.75">
      <c r="A12" s="7">
        <f>A11+1</f>
        <v>9</v>
      </c>
      <c r="B12" s="27">
        <f>G11</f>
        <v>154170.3094988672</v>
      </c>
      <c r="C12" s="6">
        <f>C11</f>
        <v>0</v>
      </c>
      <c r="D12" s="27">
        <f>B12*C12</f>
        <v>0</v>
      </c>
      <c r="E12" s="6">
        <f>E11</f>
        <v>0.02</v>
      </c>
      <c r="F12" s="30">
        <f>F11*(1+E12)</f>
        <v>11716.593810022656</v>
      </c>
      <c r="G12" s="27">
        <f>IF(B12+D12-F12&gt;0,B12+D12-F12,0)</f>
        <v>142453.71568884453</v>
      </c>
      <c r="H12" s="7">
        <f>IF(G12=0,0,1)</f>
        <v>1</v>
      </c>
    </row>
    <row r="13" spans="1:8" ht="12.75">
      <c r="A13" s="7">
        <f>A12+1</f>
        <v>10</v>
      </c>
      <c r="B13" s="27">
        <f>G12</f>
        <v>142453.71568884453</v>
      </c>
      <c r="C13" s="6">
        <f>C12</f>
        <v>0</v>
      </c>
      <c r="D13" s="27">
        <f>B13*C13</f>
        <v>0</v>
      </c>
      <c r="E13" s="6">
        <f>E12</f>
        <v>0.02</v>
      </c>
      <c r="F13" s="30">
        <f>F12*(1+E13)</f>
        <v>11950.925686223109</v>
      </c>
      <c r="G13" s="27">
        <f>IF(B13+D13-F13&gt;0,B13+D13-F13,0)</f>
        <v>130502.79000262142</v>
      </c>
      <c r="H13" s="7">
        <f>IF(G13=0,0,1)</f>
        <v>1</v>
      </c>
    </row>
    <row r="14" spans="1:8" ht="12.75">
      <c r="A14" s="7">
        <f>A13+1</f>
        <v>11</v>
      </c>
      <c r="B14" s="27">
        <f>G13</f>
        <v>130502.79000262142</v>
      </c>
      <c r="C14" s="6">
        <f>C13</f>
        <v>0</v>
      </c>
      <c r="D14" s="27">
        <f>B14*C14</f>
        <v>0</v>
      </c>
      <c r="E14" s="6">
        <f>E13</f>
        <v>0.02</v>
      </c>
      <c r="F14" s="30">
        <f>F13*(1+E14)</f>
        <v>12189.944199947571</v>
      </c>
      <c r="G14" s="27">
        <f>IF(B14+D14-F14&gt;0,B14+D14-F14,0)</f>
        <v>118312.84580267385</v>
      </c>
      <c r="H14" s="7">
        <f>IF(G14=0,0,1)</f>
        <v>1</v>
      </c>
    </row>
    <row r="15" spans="1:8" ht="12.75">
      <c r="A15" s="7">
        <f>A14+1</f>
        <v>12</v>
      </c>
      <c r="B15" s="27">
        <f>G14</f>
        <v>118312.84580267385</v>
      </c>
      <c r="C15" s="6">
        <f>C14</f>
        <v>0</v>
      </c>
      <c r="D15" s="27">
        <f>B15*C15</f>
        <v>0</v>
      </c>
      <c r="E15" s="6">
        <f>E14</f>
        <v>0.02</v>
      </c>
      <c r="F15" s="30">
        <f>F14*(1+E15)</f>
        <v>12433.743083946523</v>
      </c>
      <c r="G15" s="27">
        <f>IF(B15+D15-F15&gt;0,B15+D15-F15,0)</f>
        <v>105879.10271872733</v>
      </c>
      <c r="H15" s="7">
        <f>IF(G15=0,0,1)</f>
        <v>1</v>
      </c>
    </row>
    <row r="16" spans="1:8" ht="12.75">
      <c r="A16" s="7">
        <f>A15+1</f>
        <v>13</v>
      </c>
      <c r="B16" s="27">
        <f>G15</f>
        <v>105879.10271872733</v>
      </c>
      <c r="C16" s="6">
        <f>C15</f>
        <v>0</v>
      </c>
      <c r="D16" s="27">
        <f>B16*C16</f>
        <v>0</v>
      </c>
      <c r="E16" s="6">
        <f>E15</f>
        <v>0.02</v>
      </c>
      <c r="F16" s="30">
        <f>F15*(1+E16)</f>
        <v>12682.417945625453</v>
      </c>
      <c r="G16" s="27">
        <f>IF(B16+D16-F16&gt;0,B16+D16-F16,0)</f>
        <v>93196.68477310188</v>
      </c>
      <c r="H16" s="7">
        <f>IF(G16=0,0,1)</f>
        <v>1</v>
      </c>
    </row>
    <row r="17" spans="1:8" ht="12.75">
      <c r="A17" s="7">
        <f>A16+1</f>
        <v>14</v>
      </c>
      <c r="B17" s="27">
        <f>G16</f>
        <v>93196.68477310188</v>
      </c>
      <c r="C17" s="6">
        <f>C16</f>
        <v>0</v>
      </c>
      <c r="D17" s="27">
        <f>B17*C17</f>
        <v>0</v>
      </c>
      <c r="E17" s="6">
        <f>E16</f>
        <v>0.02</v>
      </c>
      <c r="F17" s="30">
        <f>F16*(1+E17)</f>
        <v>12936.066304537962</v>
      </c>
      <c r="G17" s="27">
        <f>IF(B17+D17-F17&gt;0,B17+D17-F17,0)</f>
        <v>80260.61846856392</v>
      </c>
      <c r="H17" s="7">
        <f>IF(G17=0,0,1)</f>
        <v>1</v>
      </c>
    </row>
    <row r="18" spans="1:8" ht="12.75">
      <c r="A18" s="7">
        <f>A17+1</f>
        <v>15</v>
      </c>
      <c r="B18" s="27">
        <f>G17</f>
        <v>80260.61846856392</v>
      </c>
      <c r="C18" s="6">
        <f>C17</f>
        <v>0</v>
      </c>
      <c r="D18" s="27">
        <f>B18*C18</f>
        <v>0</v>
      </c>
      <c r="E18" s="6">
        <f>E17</f>
        <v>0.02</v>
      </c>
      <c r="F18" s="30">
        <f>F17*(1+E18)</f>
        <v>13194.787630628722</v>
      </c>
      <c r="G18" s="27">
        <f>IF(B18+D18-F18&gt;0,B18+D18-F18,0)</f>
        <v>67065.8308379352</v>
      </c>
      <c r="H18" s="7">
        <f>IF(G18=0,0,1)</f>
        <v>1</v>
      </c>
    </row>
    <row r="19" spans="1:8" ht="12.75">
      <c r="A19" s="7">
        <f>A18+1</f>
        <v>16</v>
      </c>
      <c r="B19" s="27">
        <f>G18</f>
        <v>67065.8308379352</v>
      </c>
      <c r="C19" s="6">
        <f>C18</f>
        <v>0</v>
      </c>
      <c r="D19" s="27">
        <f>B19*C19</f>
        <v>0</v>
      </c>
      <c r="E19" s="6">
        <f>E18</f>
        <v>0.02</v>
      </c>
      <c r="F19" s="30">
        <f>F18*(1+E19)</f>
        <v>13458.683383241296</v>
      </c>
      <c r="G19" s="27">
        <f>IF(B19+D19-F19&gt;0,B19+D19-F19,0)</f>
        <v>53607.1474546939</v>
      </c>
      <c r="H19" s="7">
        <f>IF(G19=0,0,1)</f>
        <v>1</v>
      </c>
    </row>
    <row r="20" spans="1:8" ht="12.75">
      <c r="A20" s="7">
        <f>A19+1</f>
        <v>17</v>
      </c>
      <c r="B20" s="27">
        <f>G19</f>
        <v>53607.1474546939</v>
      </c>
      <c r="C20" s="6">
        <f>C19</f>
        <v>0</v>
      </c>
      <c r="D20" s="27">
        <f>B20*C20</f>
        <v>0</v>
      </c>
      <c r="E20" s="6">
        <f>E19</f>
        <v>0.02</v>
      </c>
      <c r="F20" s="30">
        <f>F19*(1+E20)</f>
        <v>13727.857050906123</v>
      </c>
      <c r="G20" s="27">
        <f>IF(B20+D20-F20&gt;0,B20+D20-F20,0)</f>
        <v>39879.290403787774</v>
      </c>
      <c r="H20" s="7">
        <f>IF(G20=0,0,1)</f>
        <v>1</v>
      </c>
    </row>
    <row r="21" spans="1:8" ht="12.75">
      <c r="A21" s="7">
        <f>A20+1</f>
        <v>18</v>
      </c>
      <c r="B21" s="27">
        <f>G20</f>
        <v>39879.290403787774</v>
      </c>
      <c r="C21" s="6">
        <f>C20</f>
        <v>0</v>
      </c>
      <c r="D21" s="27">
        <f>B21*C21</f>
        <v>0</v>
      </c>
      <c r="E21" s="6">
        <f>E20</f>
        <v>0.02</v>
      </c>
      <c r="F21" s="30">
        <f>F20*(1+E21)</f>
        <v>14002.414191924245</v>
      </c>
      <c r="G21" s="27">
        <f>IF(B21+D21-F21&gt;0,B21+D21-F21,0)</f>
        <v>25876.876211863528</v>
      </c>
      <c r="H21" s="7">
        <f>IF(G21=0,0,1)</f>
        <v>1</v>
      </c>
    </row>
    <row r="22" spans="1:8" ht="12.75">
      <c r="A22" s="7">
        <f>A21+1</f>
        <v>19</v>
      </c>
      <c r="B22" s="27">
        <f>G21</f>
        <v>25876.876211863528</v>
      </c>
      <c r="C22" s="6">
        <f>C21</f>
        <v>0</v>
      </c>
      <c r="D22" s="27">
        <f>B22*C22</f>
        <v>0</v>
      </c>
      <c r="E22" s="6">
        <f>E21</f>
        <v>0.02</v>
      </c>
      <c r="F22" s="30">
        <f>F21*(1+E22)</f>
        <v>14282.46247576273</v>
      </c>
      <c r="G22" s="27">
        <f>IF(B22+D22-F22&gt;0,B22+D22-F22,0)</f>
        <v>11594.413736100798</v>
      </c>
      <c r="H22" s="7">
        <f>IF(G22=0,0,1)</f>
        <v>1</v>
      </c>
    </row>
    <row r="23" spans="1:8" ht="12.75">
      <c r="A23" s="7">
        <f>A22+1</f>
        <v>20</v>
      </c>
      <c r="B23" s="27">
        <f>G22</f>
        <v>11594.413736100798</v>
      </c>
      <c r="C23" s="6">
        <f>C22</f>
        <v>0</v>
      </c>
      <c r="D23" s="27">
        <f>B23*C23</f>
        <v>0</v>
      </c>
      <c r="E23" s="6">
        <f>E22</f>
        <v>0.02</v>
      </c>
      <c r="F23" s="30">
        <f>F22*(1+E23)</f>
        <v>14568.111725277984</v>
      </c>
      <c r="G23" s="27">
        <f>IF(B23+D23-F23&gt;0,B23+D23-F23,0)</f>
        <v>0</v>
      </c>
      <c r="H23" s="7">
        <f>IF(G23=0,0,1)</f>
        <v>0</v>
      </c>
    </row>
    <row r="24" spans="1:8" ht="12.75">
      <c r="A24" s="7">
        <f>A23+1</f>
        <v>21</v>
      </c>
      <c r="B24" s="27">
        <f>G23</f>
        <v>0</v>
      </c>
      <c r="C24" s="6">
        <f>C23</f>
        <v>0</v>
      </c>
      <c r="D24" s="27">
        <f>B24*C24</f>
        <v>0</v>
      </c>
      <c r="E24" s="6">
        <f>E23</f>
        <v>0.02</v>
      </c>
      <c r="F24" s="30">
        <f>F23*(1+E24)</f>
        <v>14859.473959783543</v>
      </c>
      <c r="G24" s="27">
        <f>IF(B24+D24-F24&gt;0,B24+D24-F24,0)</f>
        <v>0</v>
      </c>
      <c r="H24" s="7">
        <f>IF(G24=0,0,1)</f>
        <v>0</v>
      </c>
    </row>
    <row r="25" spans="1:8" ht="12.75">
      <c r="A25" s="7">
        <f>A24+1</f>
        <v>22</v>
      </c>
      <c r="B25" s="27">
        <f>G24</f>
        <v>0</v>
      </c>
      <c r="C25" s="6">
        <f>C24</f>
        <v>0</v>
      </c>
      <c r="D25" s="27">
        <f>B25*C25</f>
        <v>0</v>
      </c>
      <c r="E25" s="6">
        <f>E24</f>
        <v>0.02</v>
      </c>
      <c r="F25" s="30">
        <f>F24*(1+E25)</f>
        <v>15156.663438979214</v>
      </c>
      <c r="G25" s="27">
        <f>IF(B25+D25-F25&gt;0,B25+D25-F25,0)</f>
        <v>0</v>
      </c>
      <c r="H25" s="7">
        <f>IF(G25=0,0,1)</f>
        <v>0</v>
      </c>
    </row>
    <row r="26" spans="1:8" ht="12.75">
      <c r="A26" s="7">
        <f>A25+1</f>
        <v>23</v>
      </c>
      <c r="B26" s="27">
        <f>G25</f>
        <v>0</v>
      </c>
      <c r="C26" s="6">
        <f>C25</f>
        <v>0</v>
      </c>
      <c r="D26" s="27">
        <f>B26*C26</f>
        <v>0</v>
      </c>
      <c r="E26" s="6">
        <f>E25</f>
        <v>0.02</v>
      </c>
      <c r="F26" s="30">
        <f>F25*(1+E26)</f>
        <v>15459.796707758798</v>
      </c>
      <c r="G26" s="27">
        <f>IF(B26+D26-F26&gt;0,B26+D26-F26,0)</f>
        <v>0</v>
      </c>
      <c r="H26" s="7">
        <f>IF(G26=0,0,1)</f>
        <v>0</v>
      </c>
    </row>
    <row r="27" spans="1:8" ht="12.75">
      <c r="A27" s="7">
        <f>A26+1</f>
        <v>24</v>
      </c>
      <c r="B27" s="27">
        <f>G26</f>
        <v>0</v>
      </c>
      <c r="C27" s="6">
        <f>C26</f>
        <v>0</v>
      </c>
      <c r="D27" s="27">
        <f>B27*C27</f>
        <v>0</v>
      </c>
      <c r="E27" s="6">
        <f>E26</f>
        <v>0.02</v>
      </c>
      <c r="F27" s="30">
        <f>F26*(1+E27)</f>
        <v>15768.992641913974</v>
      </c>
      <c r="G27" s="27">
        <f>IF(B27+D27-F27&gt;0,B27+D27-F27,0)</f>
        <v>0</v>
      </c>
      <c r="H27" s="7">
        <f>IF(G27=0,0,1)</f>
        <v>0</v>
      </c>
    </row>
    <row r="28" spans="1:8" ht="12.75">
      <c r="A28" s="7">
        <f>A27+1</f>
        <v>25</v>
      </c>
      <c r="B28" s="27">
        <f>G27</f>
        <v>0</v>
      </c>
      <c r="C28" s="6">
        <f>C27</f>
        <v>0</v>
      </c>
      <c r="D28" s="27">
        <f>B28*C28</f>
        <v>0</v>
      </c>
      <c r="E28" s="6">
        <f>E27</f>
        <v>0.02</v>
      </c>
      <c r="F28" s="30">
        <f>F27*(1+E28)</f>
        <v>16084.372494752253</v>
      </c>
      <c r="G28" s="27">
        <f>IF(B28+D28-F28&gt;0,B28+D28-F28,0)</f>
        <v>0</v>
      </c>
      <c r="H28" s="7">
        <f>IF(G28=0,0,1)</f>
        <v>0</v>
      </c>
    </row>
    <row r="29" spans="1:8" ht="12.75">
      <c r="A29" s="7">
        <f>A28+1</f>
        <v>26</v>
      </c>
      <c r="B29" s="27">
        <f>G28</f>
        <v>0</v>
      </c>
      <c r="C29" s="6">
        <f>C28</f>
        <v>0</v>
      </c>
      <c r="D29" s="27">
        <f>B29*C29</f>
        <v>0</v>
      </c>
      <c r="E29" s="6">
        <f>E28</f>
        <v>0.02</v>
      </c>
      <c r="F29" s="30">
        <f>F28*(1+E29)</f>
        <v>16406.0599446473</v>
      </c>
      <c r="G29" s="27">
        <f>IF(B29+D29-F29&gt;0,B29+D29-F29,0)</f>
        <v>0</v>
      </c>
      <c r="H29" s="7">
        <f>IF(G29=0,0,1)</f>
        <v>0</v>
      </c>
    </row>
    <row r="30" spans="1:8" ht="12.75">
      <c r="A30" s="7">
        <f>A29+1</f>
        <v>27</v>
      </c>
      <c r="B30" s="27">
        <f>G29</f>
        <v>0</v>
      </c>
      <c r="C30" s="6">
        <f>C29</f>
        <v>0</v>
      </c>
      <c r="D30" s="27">
        <f>B30*C30</f>
        <v>0</v>
      </c>
      <c r="E30" s="6">
        <f>E29</f>
        <v>0.02</v>
      </c>
      <c r="F30" s="30">
        <f>F29*(1+E30)</f>
        <v>16734.181143540245</v>
      </c>
      <c r="G30" s="27">
        <f>IF(B30+D30-F30&gt;0,B30+D30-F30,0)</f>
        <v>0</v>
      </c>
      <c r="H30" s="7">
        <f>IF(G30=0,0,1)</f>
        <v>0</v>
      </c>
    </row>
    <row r="31" spans="1:8" ht="12.75">
      <c r="A31" s="7">
        <f>A30+1</f>
        <v>28</v>
      </c>
      <c r="B31" s="27">
        <f>G30</f>
        <v>0</v>
      </c>
      <c r="C31" s="6">
        <f>C30</f>
        <v>0</v>
      </c>
      <c r="D31" s="27">
        <f>B31*C31</f>
        <v>0</v>
      </c>
      <c r="E31" s="6">
        <f>E30</f>
        <v>0.02</v>
      </c>
      <c r="F31" s="30">
        <f>F30*(1+E31)</f>
        <v>17068.86476641105</v>
      </c>
      <c r="G31" s="27">
        <f>IF(B31+D31-F31&gt;0,B31+D31-F31,0)</f>
        <v>0</v>
      </c>
      <c r="H31" s="7">
        <f>IF(G31=0,0,1)</f>
        <v>0</v>
      </c>
    </row>
    <row r="32" spans="1:8" ht="12.75">
      <c r="A32" s="7">
        <f>A31+1</f>
        <v>29</v>
      </c>
      <c r="B32" s="27">
        <f>G31</f>
        <v>0</v>
      </c>
      <c r="C32" s="6">
        <f>C31</f>
        <v>0</v>
      </c>
      <c r="D32" s="27">
        <f>B32*C32</f>
        <v>0</v>
      </c>
      <c r="E32" s="6">
        <f>E31</f>
        <v>0.02</v>
      </c>
      <c r="F32" s="30">
        <f>F31*(1+E32)</f>
        <v>17410.24206173927</v>
      </c>
      <c r="G32" s="27">
        <f>IF(B32+D32-F32&gt;0,B32+D32-F32,0)</f>
        <v>0</v>
      </c>
      <c r="H32" s="7">
        <f>IF(G32=0,0,1)</f>
        <v>0</v>
      </c>
    </row>
    <row r="33" spans="1:8" ht="12.75">
      <c r="A33" s="7">
        <f>A32+1</f>
        <v>30</v>
      </c>
      <c r="B33" s="27">
        <f>G32</f>
        <v>0</v>
      </c>
      <c r="C33" s="6">
        <f>C32</f>
        <v>0</v>
      </c>
      <c r="D33" s="27">
        <f>B33*C33</f>
        <v>0</v>
      </c>
      <c r="E33" s="6">
        <f>E32</f>
        <v>0.02</v>
      </c>
      <c r="F33" s="30">
        <f>F32*(1+E33)</f>
        <v>17758.446902974058</v>
      </c>
      <c r="G33" s="27">
        <f>IF(B33+D33-F33&gt;0,B33+D33-F33,0)</f>
        <v>0</v>
      </c>
      <c r="H33" s="7">
        <f>IF(G33=0,0,1)</f>
        <v>0</v>
      </c>
    </row>
    <row r="34" spans="1:8" ht="12.75">
      <c r="A34" s="7">
        <f>A33+1</f>
        <v>31</v>
      </c>
      <c r="B34" s="27">
        <f>G33</f>
        <v>0</v>
      </c>
      <c r="C34" s="6">
        <f>C33</f>
        <v>0</v>
      </c>
      <c r="D34" s="27">
        <f>B34*C34</f>
        <v>0</v>
      </c>
      <c r="E34" s="6">
        <f>E33</f>
        <v>0.02</v>
      </c>
      <c r="F34" s="30">
        <f>F33*(1+E34)</f>
        <v>18113.615841033537</v>
      </c>
      <c r="G34" s="27">
        <f>IF(B34+D34-F34&gt;0,B34+D34-F34,0)</f>
        <v>0</v>
      </c>
      <c r="H34" s="7">
        <f>IF(G34=0,0,1)</f>
        <v>0</v>
      </c>
    </row>
    <row r="35" spans="1:8" ht="12.75">
      <c r="A35" s="7">
        <f>A34+1</f>
        <v>32</v>
      </c>
      <c r="B35" s="27">
        <f>G34</f>
        <v>0</v>
      </c>
      <c r="C35" s="6">
        <f>C34</f>
        <v>0</v>
      </c>
      <c r="D35" s="27">
        <f>B35*C35</f>
        <v>0</v>
      </c>
      <c r="E35" s="6">
        <f>E34</f>
        <v>0.02</v>
      </c>
      <c r="F35" s="30">
        <f>F34*(1+E35)</f>
        <v>18475.88815785421</v>
      </c>
      <c r="G35" s="27">
        <f>IF(B35+D35-F35&gt;0,B35+D35-F35,0)</f>
        <v>0</v>
      </c>
      <c r="H35" s="7">
        <f>IF(G35=0,0,1)</f>
        <v>0</v>
      </c>
    </row>
    <row r="36" spans="1:8" ht="12.75">
      <c r="A36" s="7">
        <f>A35+1</f>
        <v>33</v>
      </c>
      <c r="B36" s="27">
        <f>G35</f>
        <v>0</v>
      </c>
      <c r="C36" s="6">
        <f>C35</f>
        <v>0</v>
      </c>
      <c r="D36" s="27">
        <f>B36*C36</f>
        <v>0</v>
      </c>
      <c r="E36" s="6">
        <f>E35</f>
        <v>0.02</v>
      </c>
      <c r="F36" s="30">
        <f>F35*(1+E36)</f>
        <v>18845.405921011294</v>
      </c>
      <c r="G36" s="27">
        <f>IF(B36+D36-F36&gt;0,B36+D36-F36,0)</f>
        <v>0</v>
      </c>
      <c r="H36" s="7">
        <f>IF(G36=0,0,1)</f>
        <v>0</v>
      </c>
    </row>
    <row r="37" spans="1:8" ht="12.75">
      <c r="A37" s="7">
        <f>A36+1</f>
        <v>34</v>
      </c>
      <c r="B37" s="27">
        <f>G36</f>
        <v>0</v>
      </c>
      <c r="C37" s="6">
        <f>C36</f>
        <v>0</v>
      </c>
      <c r="D37" s="27">
        <f>B37*C37</f>
        <v>0</v>
      </c>
      <c r="E37" s="6">
        <f>E36</f>
        <v>0.02</v>
      </c>
      <c r="F37" s="30">
        <f>F36*(1+E37)</f>
        <v>19222.31403943152</v>
      </c>
      <c r="G37" s="27">
        <f>IF(B37+D37-F37&gt;0,B37+D37-F37,0)</f>
        <v>0</v>
      </c>
      <c r="H37" s="7">
        <f>IF(G37=0,0,1)</f>
        <v>0</v>
      </c>
    </row>
    <row r="38" spans="1:8" ht="12.75">
      <c r="A38" s="7">
        <f>A37+1</f>
        <v>35</v>
      </c>
      <c r="B38" s="27">
        <f>G37</f>
        <v>0</v>
      </c>
      <c r="C38" s="6">
        <f>C37</f>
        <v>0</v>
      </c>
      <c r="D38" s="27">
        <f>B38*C38</f>
        <v>0</v>
      </c>
      <c r="E38" s="6">
        <f>E37</f>
        <v>0.02</v>
      </c>
      <c r="F38" s="30">
        <f>F37*(1+E38)</f>
        <v>19606.76032022015</v>
      </c>
      <c r="G38" s="27">
        <f>IF(B38+D38-F38&gt;0,B38+D38-F38,0)</f>
        <v>0</v>
      </c>
      <c r="H38" s="7">
        <f>IF(G38=0,0,1)</f>
        <v>0</v>
      </c>
    </row>
    <row r="39" spans="1:8" ht="12.75">
      <c r="A39" s="7">
        <f>A38+1</f>
        <v>36</v>
      </c>
      <c r="B39" s="27">
        <f>G38</f>
        <v>0</v>
      </c>
      <c r="C39" s="6">
        <f>C38</f>
        <v>0</v>
      </c>
      <c r="D39" s="27">
        <f>B39*C39</f>
        <v>0</v>
      </c>
      <c r="E39" s="6">
        <f>E38</f>
        <v>0.02</v>
      </c>
      <c r="F39" s="30">
        <f>F38*(1+E39)</f>
        <v>19998.895526624554</v>
      </c>
      <c r="G39" s="27">
        <f>IF(B39+D39-F39&gt;0,B39+D39-F39,0)</f>
        <v>0</v>
      </c>
      <c r="H39" s="7">
        <f>IF(G39=0,0,1)</f>
        <v>0</v>
      </c>
    </row>
    <row r="40" spans="1:8" ht="12.75">
      <c r="A40" s="7">
        <f>A39+1</f>
        <v>37</v>
      </c>
      <c r="B40" s="27">
        <f>G39</f>
        <v>0</v>
      </c>
      <c r="C40" s="6">
        <f>C39</f>
        <v>0</v>
      </c>
      <c r="D40" s="27">
        <f>B40*C40</f>
        <v>0</v>
      </c>
      <c r="E40" s="6">
        <f>E39</f>
        <v>0.02</v>
      </c>
      <c r="F40" s="30">
        <f>F39*(1+E40)</f>
        <v>20398.873437157046</v>
      </c>
      <c r="G40" s="27">
        <f>IF(B40+D40-F40&gt;0,B40+D40-F40,0)</f>
        <v>0</v>
      </c>
      <c r="H40" s="7">
        <f>IF(G40=0,0,1)</f>
        <v>0</v>
      </c>
    </row>
    <row r="41" spans="1:8" ht="12.75">
      <c r="A41" s="7">
        <f>A40+1</f>
        <v>38</v>
      </c>
      <c r="B41" s="27">
        <f>G40</f>
        <v>0</v>
      </c>
      <c r="C41" s="6">
        <f>C40</f>
        <v>0</v>
      </c>
      <c r="D41" s="27">
        <f>B41*C41</f>
        <v>0</v>
      </c>
      <c r="E41" s="6">
        <f>E40</f>
        <v>0.02</v>
      </c>
      <c r="F41" s="30">
        <f>F40*(1+E41)</f>
        <v>20806.850905900188</v>
      </c>
      <c r="G41" s="27">
        <f>IF(B41+D41-F41&gt;0,B41+D41-F41,0)</f>
        <v>0</v>
      </c>
      <c r="H41" s="7">
        <f>IF(G41=0,0,1)</f>
        <v>0</v>
      </c>
    </row>
    <row r="42" spans="1:8" ht="12.75">
      <c r="A42" s="7">
        <f>A41+1</f>
        <v>39</v>
      </c>
      <c r="B42" s="27">
        <f>G41</f>
        <v>0</v>
      </c>
      <c r="C42" s="6">
        <f>C41</f>
        <v>0</v>
      </c>
      <c r="D42" s="27">
        <f>B42*C42</f>
        <v>0</v>
      </c>
      <c r="E42" s="6">
        <f>E41</f>
        <v>0.02</v>
      </c>
      <c r="F42" s="30">
        <f>F41*(1+E42)</f>
        <v>21222.98792401819</v>
      </c>
      <c r="G42" s="27">
        <f>IF(B42+D42-F42&gt;0,B42+D42-F42,0)</f>
        <v>0</v>
      </c>
      <c r="H42" s="7">
        <f>IF(G42=0,0,1)</f>
        <v>0</v>
      </c>
    </row>
    <row r="43" spans="1:8" ht="12.75">
      <c r="A43" s="7">
        <f>A42+1</f>
        <v>40</v>
      </c>
      <c r="B43" s="27">
        <f>G42</f>
        <v>0</v>
      </c>
      <c r="C43" s="6">
        <f>C42</f>
        <v>0</v>
      </c>
      <c r="D43" s="27">
        <f>B43*C43</f>
        <v>0</v>
      </c>
      <c r="E43" s="6">
        <f>E42</f>
        <v>0.02</v>
      </c>
      <c r="F43" s="30">
        <f>F42*(1+E43)</f>
        <v>21647.447682498554</v>
      </c>
      <c r="G43" s="27">
        <f>IF(B43+D43-F43&gt;0,B43+D43-F43,0)</f>
        <v>0</v>
      </c>
      <c r="H43" s="7">
        <f>IF(G43=0,0,1)</f>
        <v>0</v>
      </c>
    </row>
    <row r="44" spans="1:8" ht="12.75">
      <c r="A44" s="7">
        <f>A43+1</f>
        <v>41</v>
      </c>
      <c r="B44" s="27">
        <f>G43</f>
        <v>0</v>
      </c>
      <c r="C44" s="6">
        <f>C43</f>
        <v>0</v>
      </c>
      <c r="D44" s="27">
        <f>B44*C44</f>
        <v>0</v>
      </c>
      <c r="E44" s="6">
        <f>E43</f>
        <v>0.02</v>
      </c>
      <c r="F44" s="30">
        <f>F43*(1+E44)</f>
        <v>22080.396636148525</v>
      </c>
      <c r="G44" s="27">
        <f>IF(B44+D44-F44&gt;0,B44+D44-F44,0)</f>
        <v>0</v>
      </c>
      <c r="H44" s="7">
        <f>IF(G44=0,0,1)</f>
        <v>0</v>
      </c>
    </row>
    <row r="45" spans="1:8" ht="12.75">
      <c r="A45" s="7">
        <f>A44+1</f>
        <v>42</v>
      </c>
      <c r="B45" s="27">
        <f>G44</f>
        <v>0</v>
      </c>
      <c r="C45" s="6">
        <f>C44</f>
        <v>0</v>
      </c>
      <c r="D45" s="27">
        <f>B45*C45</f>
        <v>0</v>
      </c>
      <c r="E45" s="6">
        <f>E44</f>
        <v>0.02</v>
      </c>
      <c r="F45" s="30">
        <f>F44*(1+E45)</f>
        <v>22522.004568871496</v>
      </c>
      <c r="G45" s="27">
        <f>IF(B45+D45-F45&gt;0,B45+D45-F45,0)</f>
        <v>0</v>
      </c>
      <c r="H45" s="7">
        <f>IF(G45=0,0,1)</f>
        <v>0</v>
      </c>
    </row>
    <row r="46" spans="1:8" ht="12.75">
      <c r="A46" s="7">
        <f>A45+1</f>
        <v>43</v>
      </c>
      <c r="B46" s="27">
        <f>G45</f>
        <v>0</v>
      </c>
      <c r="C46" s="6">
        <f>C45</f>
        <v>0</v>
      </c>
      <c r="D46" s="27">
        <f>B46*C46</f>
        <v>0</v>
      </c>
      <c r="E46" s="6">
        <f>E45</f>
        <v>0.02</v>
      </c>
      <c r="F46" s="30">
        <f>F45*(1+E46)</f>
        <v>22972.444660248926</v>
      </c>
      <c r="G46" s="27">
        <f>IF(B46+D46-F46&gt;0,B46+D46-F46,0)</f>
        <v>0</v>
      </c>
      <c r="H46" s="7">
        <f>IF(G46=0,0,1)</f>
        <v>0</v>
      </c>
    </row>
    <row r="47" spans="1:8" ht="12.75">
      <c r="A47" s="7">
        <f>A46+1</f>
        <v>44</v>
      </c>
      <c r="B47" s="27">
        <f>G46</f>
        <v>0</v>
      </c>
      <c r="C47" s="6">
        <f>C46</f>
        <v>0</v>
      </c>
      <c r="D47" s="27">
        <f>B47*C47</f>
        <v>0</v>
      </c>
      <c r="E47" s="6">
        <f>E46</f>
        <v>0.02</v>
      </c>
      <c r="F47" s="30">
        <f>F46*(1+E47)</f>
        <v>23431.893553453905</v>
      </c>
      <c r="G47" s="27">
        <f>IF(B47+D47-F47&gt;0,B47+D47-F47,0)</f>
        <v>0</v>
      </c>
      <c r="H47" s="7">
        <f>IF(G47=0,0,1)</f>
        <v>0</v>
      </c>
    </row>
    <row r="48" spans="1:8" ht="12.75">
      <c r="A48" s="7">
        <f>A47+1</f>
        <v>45</v>
      </c>
      <c r="B48" s="27">
        <f>G47</f>
        <v>0</v>
      </c>
      <c r="C48" s="6">
        <f>C47</f>
        <v>0</v>
      </c>
      <c r="D48" s="27">
        <f>B48*C48</f>
        <v>0</v>
      </c>
      <c r="E48" s="6">
        <f>E47</f>
        <v>0.02</v>
      </c>
      <c r="F48" s="30">
        <f>F47*(1+E48)</f>
        <v>23900.531424522982</v>
      </c>
      <c r="G48" s="27">
        <f>IF(B48+D48-F48&gt;0,B48+D48-F48,0)</f>
        <v>0</v>
      </c>
      <c r="H48" s="7">
        <f>IF(G48=0,0,1)</f>
        <v>0</v>
      </c>
    </row>
    <row r="49" spans="1:8" ht="12.75">
      <c r="A49" s="7">
        <f>A48+1</f>
        <v>46</v>
      </c>
      <c r="B49" s="27">
        <f>G48</f>
        <v>0</v>
      </c>
      <c r="C49" s="6">
        <f>C48</f>
        <v>0</v>
      </c>
      <c r="D49" s="27">
        <f>B49*C49</f>
        <v>0</v>
      </c>
      <c r="E49" s="6">
        <f>E48</f>
        <v>0.02</v>
      </c>
      <c r="F49" s="30">
        <f>F48*(1+E49)</f>
        <v>24378.542053013443</v>
      </c>
      <c r="G49" s="27">
        <f>IF(B49+D49-F49&gt;0,B49+D49-F49,0)</f>
        <v>0</v>
      </c>
      <c r="H49" s="7">
        <f>IF(G49=0,0,1)</f>
        <v>0</v>
      </c>
    </row>
    <row r="50" spans="1:8" ht="12.75">
      <c r="A50" s="7">
        <f>A49+1</f>
        <v>47</v>
      </c>
      <c r="B50" s="27">
        <f>G49</f>
        <v>0</v>
      </c>
      <c r="C50" s="6">
        <f>C49</f>
        <v>0</v>
      </c>
      <c r="D50" s="27">
        <f>B50*C50</f>
        <v>0</v>
      </c>
      <c r="E50" s="6">
        <f>E49</f>
        <v>0.02</v>
      </c>
      <c r="F50" s="30">
        <f>F49*(1+E50)</f>
        <v>24866.112894073714</v>
      </c>
      <c r="G50" s="27">
        <f>IF(B50+D50-F50&gt;0,B50+D50-F50,0)</f>
        <v>0</v>
      </c>
      <c r="H50" s="7">
        <f>IF(G50=0,0,1)</f>
        <v>0</v>
      </c>
    </row>
    <row r="51" spans="1:8" ht="12.75">
      <c r="A51" s="7">
        <f>A50+1</f>
        <v>48</v>
      </c>
      <c r="B51" s="27">
        <f>G50</f>
        <v>0</v>
      </c>
      <c r="C51" s="6">
        <f>C50</f>
        <v>0</v>
      </c>
      <c r="D51" s="27">
        <f>B51*C51</f>
        <v>0</v>
      </c>
      <c r="E51" s="6">
        <f>E50</f>
        <v>0.02</v>
      </c>
      <c r="F51" s="30">
        <f>F50*(1+E51)</f>
        <v>25363.43515195519</v>
      </c>
      <c r="G51" s="27">
        <f>IF(B51+D51-F51&gt;0,B51+D51-F51,0)</f>
        <v>0</v>
      </c>
      <c r="H51" s="7">
        <f>IF(G51=0,0,1)</f>
        <v>0</v>
      </c>
    </row>
    <row r="52" spans="1:8" ht="12.75">
      <c r="A52" s="7">
        <f>A51+1</f>
        <v>49</v>
      </c>
      <c r="B52" s="27">
        <f>G51</f>
        <v>0</v>
      </c>
      <c r="C52" s="6">
        <f>C51</f>
        <v>0</v>
      </c>
      <c r="D52" s="27">
        <f>B52*C52</f>
        <v>0</v>
      </c>
      <c r="E52" s="6">
        <f>E51</f>
        <v>0.02</v>
      </c>
      <c r="F52" s="30">
        <f>F51*(1+E52)</f>
        <v>25870.70385499429</v>
      </c>
      <c r="G52" s="27">
        <f>IF(B52+D52-F52&gt;0,B52+D52-F52,0)</f>
        <v>0</v>
      </c>
      <c r="H52" s="7">
        <f>IF(G52=0,0,1)</f>
        <v>0</v>
      </c>
    </row>
    <row r="53" spans="1:8" ht="12.75">
      <c r="A53" s="7">
        <f>A52+1</f>
        <v>50</v>
      </c>
      <c r="B53" s="27">
        <f>G52</f>
        <v>0</v>
      </c>
      <c r="C53" s="6">
        <f>C52</f>
        <v>0</v>
      </c>
      <c r="D53" s="27">
        <f>B53*C53</f>
        <v>0</v>
      </c>
      <c r="E53" s="6">
        <f>E52</f>
        <v>0.02</v>
      </c>
      <c r="F53" s="30">
        <f>F52*(1+E53)</f>
        <v>26388.117932094177</v>
      </c>
      <c r="G53" s="27">
        <f>IF(B53+D53-F53&gt;0,B53+D53-F53,0)</f>
        <v>0</v>
      </c>
      <c r="H53" s="7">
        <f>IF(G53=0,0,1)</f>
        <v>0</v>
      </c>
    </row>
    <row r="54" spans="1:8" ht="12.75">
      <c r="A54" s="7">
        <f>A53+1</f>
        <v>51</v>
      </c>
      <c r="B54" s="27">
        <f>G53</f>
        <v>0</v>
      </c>
      <c r="C54" s="6">
        <f>C53</f>
        <v>0</v>
      </c>
      <c r="D54" s="27">
        <f>B54*C54</f>
        <v>0</v>
      </c>
      <c r="E54" s="6">
        <f>E53</f>
        <v>0.02</v>
      </c>
      <c r="F54" s="30">
        <f>F53*(1+E54)</f>
        <v>26915.880290736062</v>
      </c>
      <c r="G54" s="27">
        <f>IF(B54+D54-F54&gt;0,B54+D54-F54,0)</f>
        <v>0</v>
      </c>
      <c r="H54" s="7">
        <f>IF(G54=0,0,1)</f>
        <v>0</v>
      </c>
    </row>
    <row r="55" spans="1:8" ht="12.75">
      <c r="A55" s="7">
        <f>A54+1</f>
        <v>52</v>
      </c>
      <c r="B55" s="27">
        <f>G54</f>
        <v>0</v>
      </c>
      <c r="C55" s="6">
        <f>C54</f>
        <v>0</v>
      </c>
      <c r="D55" s="27">
        <f>B55*C55</f>
        <v>0</v>
      </c>
      <c r="E55" s="6">
        <f>E54</f>
        <v>0.02</v>
      </c>
      <c r="F55" s="30">
        <f>F54*(1+E55)</f>
        <v>27454.197896550784</v>
      </c>
      <c r="G55" s="27">
        <f>IF(B55+D55-F55&gt;0,B55+D55-F55,0)</f>
        <v>0</v>
      </c>
      <c r="H55" s="7">
        <f>IF(G55=0,0,1)</f>
        <v>0</v>
      </c>
    </row>
    <row r="56" spans="1:8" ht="12.75">
      <c r="A56" s="7">
        <f>A55+1</f>
        <v>53</v>
      </c>
      <c r="B56" s="27">
        <f>G55</f>
        <v>0</v>
      </c>
      <c r="C56" s="6">
        <f>C55</f>
        <v>0</v>
      </c>
      <c r="D56" s="27">
        <f>B56*C56</f>
        <v>0</v>
      </c>
      <c r="E56" s="6">
        <f>E55</f>
        <v>0.02</v>
      </c>
      <c r="F56" s="30">
        <f>F55*(1+E56)</f>
        <v>28003.2818544818</v>
      </c>
      <c r="G56" s="27">
        <f>IF(B56+D56-F56&gt;0,B56+D56-F56,0)</f>
        <v>0</v>
      </c>
      <c r="H56" s="7">
        <f>IF(G56=0,0,1)</f>
        <v>0</v>
      </c>
    </row>
    <row r="57" spans="1:8" ht="12.75">
      <c r="A57" s="7">
        <f>A56+1</f>
        <v>54</v>
      </c>
      <c r="B57" s="27">
        <f>G56</f>
        <v>0</v>
      </c>
      <c r="C57" s="6">
        <f>C56</f>
        <v>0</v>
      </c>
      <c r="D57" s="27">
        <f>B57*C57</f>
        <v>0</v>
      </c>
      <c r="E57" s="6">
        <f>E56</f>
        <v>0.02</v>
      </c>
      <c r="F57" s="30">
        <f>F56*(1+E57)</f>
        <v>28563.347491571436</v>
      </c>
      <c r="G57" s="27">
        <f>IF(B57+D57-F57&gt;0,B57+D57-F57,0)</f>
        <v>0</v>
      </c>
      <c r="H57" s="7">
        <f>IF(G57=0,0,1)</f>
        <v>0</v>
      </c>
    </row>
    <row r="58" spans="1:8" ht="12.75">
      <c r="A58" s="7">
        <f>A57+1</f>
        <v>55</v>
      </c>
      <c r="B58" s="27">
        <f>G57</f>
        <v>0</v>
      </c>
      <c r="C58" s="6">
        <f>C57</f>
        <v>0</v>
      </c>
      <c r="D58" s="27">
        <f>B58*C58</f>
        <v>0</v>
      </c>
      <c r="E58" s="6">
        <f>E57</f>
        <v>0.02</v>
      </c>
      <c r="F58" s="30">
        <f>F57*(1+E58)</f>
        <v>29134.614441402864</v>
      </c>
      <c r="G58" s="27">
        <f>IF(B58+D58-F58&gt;0,B58+D58-F58,0)</f>
        <v>0</v>
      </c>
      <c r="H58" s="7">
        <f>IF(G58=0,0,1)</f>
        <v>0</v>
      </c>
    </row>
    <row r="59" spans="1:8" ht="12.75">
      <c r="A59" s="7">
        <f>A58+1</f>
        <v>56</v>
      </c>
      <c r="B59" s="27">
        <f>G58</f>
        <v>0</v>
      </c>
      <c r="C59" s="6">
        <f>C58</f>
        <v>0</v>
      </c>
      <c r="D59" s="27">
        <f>B59*C59</f>
        <v>0</v>
      </c>
      <c r="E59" s="6">
        <f>E58</f>
        <v>0.02</v>
      </c>
      <c r="F59" s="30">
        <f>F58*(1+E59)</f>
        <v>29717.30673023092</v>
      </c>
      <c r="G59" s="27">
        <f>IF(B59+D59-F59&gt;0,B59+D59-F59,0)</f>
        <v>0</v>
      </c>
      <c r="H59" s="7">
        <f>IF(G59=0,0,1)</f>
        <v>0</v>
      </c>
    </row>
    <row r="60" spans="1:8" ht="12.75">
      <c r="A60" s="7">
        <f>A59+1</f>
        <v>57</v>
      </c>
      <c r="B60" s="27">
        <f>G59</f>
        <v>0</v>
      </c>
      <c r="C60" s="6">
        <f>C59</f>
        <v>0</v>
      </c>
      <c r="D60" s="27">
        <f>B60*C60</f>
        <v>0</v>
      </c>
      <c r="E60" s="6">
        <f>E59</f>
        <v>0.02</v>
      </c>
      <c r="F60" s="30">
        <f>F59*(1+E60)</f>
        <v>30311.65286483554</v>
      </c>
      <c r="G60" s="27">
        <f>IF(B60+D60-F60&gt;0,B60+D60-F60,0)</f>
        <v>0</v>
      </c>
      <c r="H60" s="7">
        <f>IF(G60=0,0,1)</f>
        <v>0</v>
      </c>
    </row>
    <row r="61" spans="1:8" ht="12.75">
      <c r="A61" s="7">
        <f>A60+1</f>
        <v>58</v>
      </c>
      <c r="B61" s="27">
        <f>G60</f>
        <v>0</v>
      </c>
      <c r="C61" s="6">
        <f>C60</f>
        <v>0</v>
      </c>
      <c r="D61" s="27">
        <f>B61*C61</f>
        <v>0</v>
      </c>
      <c r="E61" s="6">
        <f>E60</f>
        <v>0.02</v>
      </c>
      <c r="F61" s="30">
        <f>F60*(1+E61)</f>
        <v>30917.885922132253</v>
      </c>
      <c r="G61" s="27">
        <f>IF(B61+D61-F61&gt;0,B61+D61-F61,0)</f>
        <v>0</v>
      </c>
      <c r="H61" s="7">
        <f>IF(G61=0,0,1)</f>
        <v>0</v>
      </c>
    </row>
    <row r="62" spans="1:8" ht="12.75">
      <c r="A62" s="7">
        <f>A61+1</f>
        <v>59</v>
      </c>
      <c r="B62" s="27">
        <f>G61</f>
        <v>0</v>
      </c>
      <c r="C62" s="6">
        <f>C61</f>
        <v>0</v>
      </c>
      <c r="D62" s="27">
        <f>B62*C62</f>
        <v>0</v>
      </c>
      <c r="E62" s="6">
        <f>E61</f>
        <v>0.02</v>
      </c>
      <c r="F62" s="30">
        <f>F61*(1+E62)</f>
        <v>31536.2436405749</v>
      </c>
      <c r="G62" s="27">
        <f>IF(B62+D62-F62&gt;0,B62+D62-F62,0)</f>
        <v>0</v>
      </c>
      <c r="H62" s="7">
        <f>IF(G62=0,0,1)</f>
        <v>0</v>
      </c>
    </row>
    <row r="63" spans="1:8" ht="12.75">
      <c r="A63" s="7">
        <f>A62+1</f>
        <v>60</v>
      </c>
      <c r="B63" s="27">
        <f>G62</f>
        <v>0</v>
      </c>
      <c r="C63" s="6">
        <f>C62</f>
        <v>0</v>
      </c>
      <c r="D63" s="27">
        <f>B63*C63</f>
        <v>0</v>
      </c>
      <c r="E63" s="6">
        <f>E62</f>
        <v>0.02</v>
      </c>
      <c r="F63" s="30">
        <f>F62*(1+E63)</f>
        <v>32166.968513386397</v>
      </c>
      <c r="G63" s="27">
        <f>IF(B63+D63-F63&gt;0,B63+D63-F63,0)</f>
        <v>0</v>
      </c>
      <c r="H63" s="7">
        <f>IF(G63=0,0,1)</f>
        <v>0</v>
      </c>
    </row>
    <row r="64" spans="1:8" ht="12.75">
      <c r="A64" s="7">
        <f>A63+1</f>
        <v>61</v>
      </c>
      <c r="B64" s="27">
        <f>G63</f>
        <v>0</v>
      </c>
      <c r="C64" s="6">
        <f>C63</f>
        <v>0</v>
      </c>
      <c r="D64" s="27">
        <f>B64*C64</f>
        <v>0</v>
      </c>
      <c r="E64" s="6">
        <f>E63</f>
        <v>0.02</v>
      </c>
      <c r="F64" s="30">
        <f>F63*(1+E64)</f>
        <v>32810.307883654124</v>
      </c>
      <c r="G64" s="27">
        <f>IF(B64+D64-F64&gt;0,B64+D64-F64,0)</f>
        <v>0</v>
      </c>
      <c r="H64" s="7">
        <f>IF(G64=0,0,1)</f>
        <v>0</v>
      </c>
    </row>
    <row r="65" spans="1:8" ht="12.75">
      <c r="A65" s="7">
        <f>A64+1</f>
        <v>62</v>
      </c>
      <c r="B65" s="27">
        <f>G64</f>
        <v>0</v>
      </c>
      <c r="C65" s="6">
        <f>C64</f>
        <v>0</v>
      </c>
      <c r="D65" s="27">
        <f>B65*C65</f>
        <v>0</v>
      </c>
      <c r="E65" s="6">
        <f>E64</f>
        <v>0.02</v>
      </c>
      <c r="F65" s="30">
        <f>F64*(1+E65)</f>
        <v>33466.51404132721</v>
      </c>
      <c r="G65" s="27">
        <f>IF(B65+D65-F65&gt;0,B65+D65-F65,0)</f>
        <v>0</v>
      </c>
      <c r="H65" s="7">
        <f>IF(G65=0,0,1)</f>
        <v>0</v>
      </c>
    </row>
    <row r="66" spans="1:8" ht="12.75">
      <c r="A66" s="7">
        <f>A65+1</f>
        <v>63</v>
      </c>
      <c r="B66" s="27">
        <f>G65</f>
        <v>0</v>
      </c>
      <c r="C66" s="6">
        <f>C65</f>
        <v>0</v>
      </c>
      <c r="D66" s="27">
        <f>B66*C66</f>
        <v>0</v>
      </c>
      <c r="E66" s="6">
        <f>E65</f>
        <v>0.02</v>
      </c>
      <c r="F66" s="30">
        <f>F65*(1+E66)</f>
        <v>34135.84432215375</v>
      </c>
      <c r="G66" s="27">
        <f>IF(B66+D66-F66&gt;0,B66+D66-F66,0)</f>
        <v>0</v>
      </c>
      <c r="H66" s="7">
        <f>IF(G66=0,0,1)</f>
        <v>0</v>
      </c>
    </row>
    <row r="67" spans="1:8" ht="12.75">
      <c r="A67" s="7">
        <f>A66+1</f>
        <v>64</v>
      </c>
      <c r="B67" s="27">
        <f>G66</f>
        <v>0</v>
      </c>
      <c r="C67" s="6">
        <f>C66</f>
        <v>0</v>
      </c>
      <c r="D67" s="27">
        <f>B67*C67</f>
        <v>0</v>
      </c>
      <c r="E67" s="6">
        <f>E66</f>
        <v>0.02</v>
      </c>
      <c r="F67" s="30">
        <f>F66*(1+E67)</f>
        <v>34818.56120859683</v>
      </c>
      <c r="G67" s="27">
        <f>IF(B67+D67-F67&gt;0,B67+D67-F67,0)</f>
        <v>0</v>
      </c>
      <c r="H67" s="7">
        <f>IF(G67=0,0,1)</f>
        <v>0</v>
      </c>
    </row>
    <row r="68" spans="1:8" ht="12.75">
      <c r="A68" s="7">
        <f>A67+1</f>
        <v>65</v>
      </c>
      <c r="B68" s="27">
        <f>G67</f>
        <v>0</v>
      </c>
      <c r="C68" s="6">
        <f>C67</f>
        <v>0</v>
      </c>
      <c r="D68" s="27">
        <f>B68*C68</f>
        <v>0</v>
      </c>
      <c r="E68" s="6">
        <f>E67</f>
        <v>0.02</v>
      </c>
      <c r="F68" s="30">
        <f>F67*(1+E68)</f>
        <v>35514.93243276877</v>
      </c>
      <c r="G68" s="27">
        <f>IF(B68+D68-F68&gt;0,B68+D68-F68,0)</f>
        <v>0</v>
      </c>
      <c r="H68" s="7">
        <f>IF(G68=0,0,1)</f>
        <v>0</v>
      </c>
    </row>
    <row r="69" spans="1:8" ht="12.75">
      <c r="A69" s="7">
        <f>A68+1</f>
        <v>66</v>
      </c>
      <c r="B69" s="27">
        <f>G68</f>
        <v>0</v>
      </c>
      <c r="C69" s="6">
        <f>C68</f>
        <v>0</v>
      </c>
      <c r="D69" s="27">
        <f>B69*C69</f>
        <v>0</v>
      </c>
      <c r="E69" s="6">
        <f>E68</f>
        <v>0.02</v>
      </c>
      <c r="F69" s="30">
        <f>F68*(1+E69)</f>
        <v>36225.23108142415</v>
      </c>
      <c r="G69" s="27">
        <f>IF(B69+D69-F69&gt;0,B69+D69-F69,0)</f>
        <v>0</v>
      </c>
      <c r="H69" s="7">
        <f>IF(G69=0,0,1)</f>
        <v>0</v>
      </c>
    </row>
    <row r="70" spans="1:8" ht="12.75">
      <c r="A70" s="7">
        <f>A69+1</f>
        <v>67</v>
      </c>
      <c r="B70" s="27">
        <f>G69</f>
        <v>0</v>
      </c>
      <c r="C70" s="6">
        <f>C69</f>
        <v>0</v>
      </c>
      <c r="D70" s="27">
        <f>B70*C70</f>
        <v>0</v>
      </c>
      <c r="E70" s="6">
        <f>E69</f>
        <v>0.02</v>
      </c>
      <c r="F70" s="30">
        <f>F69*(1+E70)</f>
        <v>36949.73570305263</v>
      </c>
      <c r="G70" s="27">
        <f>IF(B70+D70-F70&gt;0,B70+D70-F70,0)</f>
        <v>0</v>
      </c>
      <c r="H70" s="7">
        <f>IF(G70=0,0,1)</f>
        <v>0</v>
      </c>
    </row>
    <row r="71" spans="1:8" ht="12.75">
      <c r="A71" s="7">
        <f>A70+1</f>
        <v>68</v>
      </c>
      <c r="B71" s="27">
        <f>G70</f>
        <v>0</v>
      </c>
      <c r="C71" s="6">
        <f>C70</f>
        <v>0</v>
      </c>
      <c r="D71" s="27">
        <f>B71*C71</f>
        <v>0</v>
      </c>
      <c r="E71" s="6">
        <f>E70</f>
        <v>0.02</v>
      </c>
      <c r="F71" s="30">
        <f>F70*(1+E71)</f>
        <v>37688.730417113686</v>
      </c>
      <c r="G71" s="27">
        <f>IF(B71+D71-F71&gt;0,B71+D71-F71,0)</f>
        <v>0</v>
      </c>
      <c r="H71" s="7">
        <f>IF(G71=0,0,1)</f>
        <v>0</v>
      </c>
    </row>
    <row r="72" spans="1:8" ht="12.75">
      <c r="A72" s="7">
        <f>A71+1</f>
        <v>69</v>
      </c>
      <c r="B72" s="27">
        <f>G71</f>
        <v>0</v>
      </c>
      <c r="C72" s="6">
        <f>C71</f>
        <v>0</v>
      </c>
      <c r="D72" s="27">
        <f>B72*C72</f>
        <v>0</v>
      </c>
      <c r="E72" s="6">
        <f>E71</f>
        <v>0.02</v>
      </c>
      <c r="F72" s="30">
        <f>F71*(1+E72)</f>
        <v>38442.50502545596</v>
      </c>
      <c r="G72" s="27">
        <f>IF(B72+D72-F72&gt;0,B72+D72-F72,0)</f>
        <v>0</v>
      </c>
      <c r="H72" s="7">
        <f>IF(G72=0,0,1)</f>
        <v>0</v>
      </c>
    </row>
    <row r="73" spans="1:8" ht="12.75">
      <c r="A73" s="7">
        <f>A72+1</f>
        <v>70</v>
      </c>
      <c r="B73" s="27">
        <f>G72</f>
        <v>0</v>
      </c>
      <c r="C73" s="6">
        <f>C72</f>
        <v>0</v>
      </c>
      <c r="D73" s="27">
        <f>B73*C73</f>
        <v>0</v>
      </c>
      <c r="E73" s="6">
        <f>E72</f>
        <v>0.02</v>
      </c>
      <c r="F73" s="30">
        <f>F72*(1+E73)</f>
        <v>39211.35512596508</v>
      </c>
      <c r="G73" s="27">
        <f>IF(B73+D73-F73&gt;0,B73+D73-F73,0)</f>
        <v>0</v>
      </c>
      <c r="H73" s="7">
        <f>IF(G73=0,0,1)</f>
        <v>0</v>
      </c>
    </row>
    <row r="74" spans="1:8" ht="12.75">
      <c r="A74" s="7">
        <f>A73+1</f>
        <v>71</v>
      </c>
      <c r="B74" s="27">
        <f>G73</f>
        <v>0</v>
      </c>
      <c r="C74" s="6">
        <f>C73</f>
        <v>0</v>
      </c>
      <c r="D74" s="27">
        <f>B74*C74</f>
        <v>0</v>
      </c>
      <c r="E74" s="6">
        <f>E73</f>
        <v>0.02</v>
      </c>
      <c r="F74" s="30">
        <f>F73*(1+E74)</f>
        <v>39995.58222848438</v>
      </c>
      <c r="G74" s="27">
        <f>IF(B74+D74-F74&gt;0,B74+D74-F74,0)</f>
        <v>0</v>
      </c>
      <c r="H74" s="7">
        <f>IF(G74=0,0,1)</f>
        <v>0</v>
      </c>
    </row>
    <row r="75" spans="1:8" ht="12.75">
      <c r="A75" s="7">
        <f>A74+1</f>
        <v>72</v>
      </c>
      <c r="B75" s="27">
        <f>G74</f>
        <v>0</v>
      </c>
      <c r="C75" s="6">
        <f>C74</f>
        <v>0</v>
      </c>
      <c r="D75" s="27">
        <f>B75*C75</f>
        <v>0</v>
      </c>
      <c r="E75" s="6">
        <f>E74</f>
        <v>0.02</v>
      </c>
      <c r="F75" s="30">
        <f>F74*(1+E75)</f>
        <v>40795.49387305407</v>
      </c>
      <c r="G75" s="27">
        <f>IF(B75+D75-F75&gt;0,B75+D75-F75,0)</f>
        <v>0</v>
      </c>
      <c r="H75" s="7">
        <f>IF(G75=0,0,1)</f>
        <v>0</v>
      </c>
    </row>
    <row r="76" spans="1:8" ht="12.75">
      <c r="A76" s="7">
        <f>A75+1</f>
        <v>73</v>
      </c>
      <c r="B76" s="27">
        <f>G75</f>
        <v>0</v>
      </c>
      <c r="C76" s="6">
        <f>C75</f>
        <v>0</v>
      </c>
      <c r="D76" s="27">
        <f>B76*C76</f>
        <v>0</v>
      </c>
      <c r="E76" s="6">
        <f>E75</f>
        <v>0.02</v>
      </c>
      <c r="F76" s="30">
        <f>F75*(1+E76)</f>
        <v>41611.40375051515</v>
      </c>
      <c r="G76" s="27">
        <f>IF(B76+D76-F76&gt;0,B76+D76-F76,0)</f>
        <v>0</v>
      </c>
      <c r="H76" s="7">
        <f>IF(G76=0,0,1)</f>
        <v>0</v>
      </c>
    </row>
    <row r="77" spans="1:8" ht="12.75">
      <c r="A77" s="7">
        <f>A76+1</f>
        <v>74</v>
      </c>
      <c r="B77" s="27">
        <f>G76</f>
        <v>0</v>
      </c>
      <c r="C77" s="6">
        <f>C76</f>
        <v>0</v>
      </c>
      <c r="D77" s="27">
        <f>B77*C77</f>
        <v>0</v>
      </c>
      <c r="E77" s="6">
        <f>E76</f>
        <v>0.02</v>
      </c>
      <c r="F77" s="30">
        <f>F76*(1+E77)</f>
        <v>42443.63182552545</v>
      </c>
      <c r="G77" s="27">
        <f>IF(B77+D77-F77&gt;0,B77+D77-F77,0)</f>
        <v>0</v>
      </c>
      <c r="H77" s="7">
        <f>IF(G77=0,0,1)</f>
        <v>0</v>
      </c>
    </row>
    <row r="78" spans="1:8" ht="12.75">
      <c r="A78" s="7">
        <f>A77+1</f>
        <v>75</v>
      </c>
      <c r="B78" s="27">
        <f>G77</f>
        <v>0</v>
      </c>
      <c r="C78" s="6">
        <f>C77</f>
        <v>0</v>
      </c>
      <c r="D78" s="27">
        <f>B78*C78</f>
        <v>0</v>
      </c>
      <c r="E78" s="6">
        <f>E77</f>
        <v>0.02</v>
      </c>
      <c r="F78" s="30">
        <f>F77*(1+E78)</f>
        <v>43292.50446203596</v>
      </c>
      <c r="G78" s="27">
        <f>IF(B78+D78-F78&gt;0,B78+D78-F78,0)</f>
        <v>0</v>
      </c>
      <c r="H78" s="7">
        <f>IF(G78=0,0,1)</f>
        <v>0</v>
      </c>
    </row>
    <row r="79" spans="1:8" ht="12.75">
      <c r="A79" s="7">
        <f>A78+1</f>
        <v>76</v>
      </c>
      <c r="B79" s="27">
        <f>G78</f>
        <v>0</v>
      </c>
      <c r="C79" s="6">
        <f>C78</f>
        <v>0</v>
      </c>
      <c r="D79" s="27">
        <f>B79*C79</f>
        <v>0</v>
      </c>
      <c r="E79" s="6">
        <f>E78</f>
        <v>0.02</v>
      </c>
      <c r="F79" s="30">
        <f>F78*(1+E79)</f>
        <v>44158.35455127668</v>
      </c>
      <c r="G79" s="27">
        <f>IF(B79+D79-F79&gt;0,B79+D79-F79,0)</f>
        <v>0</v>
      </c>
      <c r="H79" s="7">
        <f>IF(G79=0,0,1)</f>
        <v>0</v>
      </c>
    </row>
    <row r="80" spans="1:8" ht="12.75">
      <c r="A80" s="7">
        <f>A79+1</f>
        <v>77</v>
      </c>
      <c r="B80" s="27">
        <f>G79</f>
        <v>0</v>
      </c>
      <c r="C80" s="6">
        <f>C79</f>
        <v>0</v>
      </c>
      <c r="D80" s="27">
        <f>B80*C80</f>
        <v>0</v>
      </c>
      <c r="E80" s="6">
        <f>E79</f>
        <v>0.02</v>
      </c>
      <c r="F80" s="30">
        <f>F79*(1+E80)</f>
        <v>45041.521642302214</v>
      </c>
      <c r="G80" s="27">
        <f>IF(B80+D80-F80&gt;0,B80+D80-F80,0)</f>
        <v>0</v>
      </c>
      <c r="H80" s="7">
        <f>IF(G80=0,0,1)</f>
        <v>0</v>
      </c>
    </row>
    <row r="81" spans="1:8" ht="12.75">
      <c r="A81" s="7">
        <f>A80+1</f>
        <v>78</v>
      </c>
      <c r="B81" s="27">
        <f>G80</f>
        <v>0</v>
      </c>
      <c r="C81" s="6">
        <f>C80</f>
        <v>0</v>
      </c>
      <c r="D81" s="27">
        <f>B81*C81</f>
        <v>0</v>
      </c>
      <c r="E81" s="6">
        <f>E80</f>
        <v>0.02</v>
      </c>
      <c r="F81" s="30">
        <f>F80*(1+E81)</f>
        <v>45942.35207514826</v>
      </c>
      <c r="G81" s="27">
        <f>IF(B81+D81-F81&gt;0,B81+D81-F81,0)</f>
        <v>0</v>
      </c>
      <c r="H81" s="7">
        <f>IF(G81=0,0,1)</f>
        <v>0</v>
      </c>
    </row>
    <row r="82" spans="1:8" ht="12.75">
      <c r="A82" s="7">
        <f>A81+1</f>
        <v>79</v>
      </c>
      <c r="B82" s="27">
        <f>G81</f>
        <v>0</v>
      </c>
      <c r="C82" s="6">
        <f>C81</f>
        <v>0</v>
      </c>
      <c r="D82" s="27">
        <f>B82*C82</f>
        <v>0</v>
      </c>
      <c r="E82" s="6">
        <f>E81</f>
        <v>0.02</v>
      </c>
      <c r="F82" s="30">
        <f>F81*(1+E82)</f>
        <v>46861.19911665122</v>
      </c>
      <c r="G82" s="27">
        <f>IF(B82+D82-F82&gt;0,B82+D82-F82,0)</f>
        <v>0</v>
      </c>
      <c r="H82" s="7">
        <f>IF(G82=0,0,1)</f>
        <v>0</v>
      </c>
    </row>
    <row r="83" spans="1:8" ht="12.75">
      <c r="A83" s="7">
        <f>A82+1</f>
        <v>80</v>
      </c>
      <c r="B83" s="27">
        <f>G82</f>
        <v>0</v>
      </c>
      <c r="C83" s="6">
        <f>C82</f>
        <v>0</v>
      </c>
      <c r="D83" s="27">
        <f>B83*C83</f>
        <v>0</v>
      </c>
      <c r="E83" s="6">
        <f>E82</f>
        <v>0.02</v>
      </c>
      <c r="F83" s="30">
        <f>F82*(1+E83)</f>
        <v>47798.42309898425</v>
      </c>
      <c r="G83" s="27">
        <f>IF(B83+D83-F83&gt;0,B83+D83-F83,0)</f>
        <v>0</v>
      </c>
      <c r="H83" s="7">
        <f>IF(G83=0,0,1)</f>
        <v>0</v>
      </c>
    </row>
    <row r="84" spans="1:8" ht="12.75">
      <c r="A84" s="7">
        <f>A83+1</f>
        <v>81</v>
      </c>
      <c r="B84" s="27">
        <f>G83</f>
        <v>0</v>
      </c>
      <c r="C84" s="6">
        <f>C83</f>
        <v>0</v>
      </c>
      <c r="D84" s="27">
        <f>B84*C84</f>
        <v>0</v>
      </c>
      <c r="E84" s="6">
        <f>E83</f>
        <v>0.02</v>
      </c>
      <c r="F84" s="30">
        <f>F83*(1+E84)</f>
        <v>48754.39156096393</v>
      </c>
      <c r="G84" s="27">
        <f>IF(B84+D84-F84&gt;0,B84+D84-F84,0)</f>
        <v>0</v>
      </c>
      <c r="H84" s="7">
        <f>IF(G84=0,0,1)</f>
        <v>0</v>
      </c>
    </row>
    <row r="85" spans="1:8" ht="12.75">
      <c r="A85" s="7">
        <f>A84+1</f>
        <v>82</v>
      </c>
      <c r="B85" s="27">
        <f>G84</f>
        <v>0</v>
      </c>
      <c r="C85" s="6">
        <f>C84</f>
        <v>0</v>
      </c>
      <c r="D85" s="27">
        <f>B85*C85</f>
        <v>0</v>
      </c>
      <c r="E85" s="6">
        <f>E84</f>
        <v>0.02</v>
      </c>
      <c r="F85" s="30">
        <f>F84*(1+E85)</f>
        <v>49729.47939218321</v>
      </c>
      <c r="G85" s="27">
        <f>IF(B85+D85-F85&gt;0,B85+D85-F85,0)</f>
        <v>0</v>
      </c>
      <c r="H85" s="7">
        <f>IF(G85=0,0,1)</f>
        <v>0</v>
      </c>
    </row>
    <row r="86" spans="1:8" ht="12.75">
      <c r="A86" s="7">
        <f>A85+1</f>
        <v>83</v>
      </c>
      <c r="B86" s="27">
        <f>G85</f>
        <v>0</v>
      </c>
      <c r="C86" s="6">
        <f>C85</f>
        <v>0</v>
      </c>
      <c r="D86" s="27">
        <f>B86*C86</f>
        <v>0</v>
      </c>
      <c r="E86" s="6">
        <f>E85</f>
        <v>0.02</v>
      </c>
      <c r="F86" s="30">
        <f>F85*(1+E86)</f>
        <v>50724.068980026874</v>
      </c>
      <c r="G86" s="27">
        <f>IF(B86+D86-F86&gt;0,B86+D86-F86,0)</f>
        <v>0</v>
      </c>
      <c r="H86" s="7">
        <f>IF(G86=0,0,1)</f>
        <v>0</v>
      </c>
    </row>
    <row r="87" spans="1:8" ht="12.75">
      <c r="A87" s="7">
        <f>A86+1</f>
        <v>84</v>
      </c>
      <c r="B87" s="27">
        <f>G86</f>
        <v>0</v>
      </c>
      <c r="C87" s="6">
        <f>C86</f>
        <v>0</v>
      </c>
      <c r="D87" s="27">
        <f>B87*C87</f>
        <v>0</v>
      </c>
      <c r="E87" s="6">
        <f>E86</f>
        <v>0.02</v>
      </c>
      <c r="F87" s="30">
        <f>F86*(1+E87)</f>
        <v>51738.550359627414</v>
      </c>
      <c r="G87" s="27">
        <f>IF(B87+D87-F87&gt;0,B87+D87-F87,0)</f>
        <v>0</v>
      </c>
      <c r="H87" s="7">
        <f>IF(G87=0,0,1)</f>
        <v>0</v>
      </c>
    </row>
    <row r="88" spans="1:8" ht="12.75">
      <c r="A88" s="7">
        <f>A87+1</f>
        <v>85</v>
      </c>
      <c r="B88" s="27">
        <f>G87</f>
        <v>0</v>
      </c>
      <c r="C88" s="6">
        <f>C87</f>
        <v>0</v>
      </c>
      <c r="D88" s="27">
        <f>B88*C88</f>
        <v>0</v>
      </c>
      <c r="E88" s="6">
        <f>E87</f>
        <v>0.02</v>
      </c>
      <c r="F88" s="30">
        <f>F87*(1+E88)</f>
        <v>52773.32136681996</v>
      </c>
      <c r="G88" s="27">
        <f>IF(B88+D88-F88&gt;0,B88+D88-F88,0)</f>
        <v>0</v>
      </c>
      <c r="H88" s="7">
        <f>IF(G88=0,0,1)</f>
        <v>0</v>
      </c>
    </row>
    <row r="89" spans="1:8" ht="12.75">
      <c r="A89" s="7">
        <f>A88+1</f>
        <v>86</v>
      </c>
      <c r="B89" s="27">
        <f>G88</f>
        <v>0</v>
      </c>
      <c r="C89" s="6">
        <f>C88</f>
        <v>0</v>
      </c>
      <c r="D89" s="27">
        <f>B89*C89</f>
        <v>0</v>
      </c>
      <c r="E89" s="6">
        <f>E88</f>
        <v>0.02</v>
      </c>
      <c r="F89" s="30">
        <f>F88*(1+E89)</f>
        <v>53828.787794156364</v>
      </c>
      <c r="G89" s="27">
        <f>IF(B89+D89-F89&gt;0,B89+D89-F89,0)</f>
        <v>0</v>
      </c>
      <c r="H89" s="7">
        <f>IF(G89=0,0,1)</f>
        <v>0</v>
      </c>
    </row>
    <row r="90" spans="1:8" ht="12.75">
      <c r="A90" s="7">
        <f>A89+1</f>
        <v>87</v>
      </c>
      <c r="B90" s="27">
        <f>G89</f>
        <v>0</v>
      </c>
      <c r="C90" s="6">
        <f>C89</f>
        <v>0</v>
      </c>
      <c r="D90" s="27">
        <f>B90*C90</f>
        <v>0</v>
      </c>
      <c r="E90" s="6">
        <f>E89</f>
        <v>0.02</v>
      </c>
      <c r="F90" s="30">
        <f>F89*(1+E90)</f>
        <v>54905.36355003949</v>
      </c>
      <c r="G90" s="27">
        <f>IF(B90+D90-F90&gt;0,B90+D90-F90,0)</f>
        <v>0</v>
      </c>
      <c r="H90" s="7">
        <f>IF(G90=0,0,1)</f>
        <v>0</v>
      </c>
    </row>
    <row r="91" spans="1:8" ht="12.75">
      <c r="A91" s="7">
        <f>A90+1</f>
        <v>88</v>
      </c>
      <c r="B91" s="27">
        <f>G90</f>
        <v>0</v>
      </c>
      <c r="C91" s="6">
        <f>C90</f>
        <v>0</v>
      </c>
      <c r="D91" s="27">
        <f>B91*C91</f>
        <v>0</v>
      </c>
      <c r="E91" s="6">
        <f>E90</f>
        <v>0.02</v>
      </c>
      <c r="F91" s="30">
        <f>F90*(1+E91)</f>
        <v>56003.47082104028</v>
      </c>
      <c r="G91" s="27">
        <f>IF(B91+D91-F91&gt;0,B91+D91-F91,0)</f>
        <v>0</v>
      </c>
      <c r="H91" s="7">
        <f>IF(G91=0,0,1)</f>
        <v>0</v>
      </c>
    </row>
    <row r="92" spans="1:8" ht="12.75">
      <c r="A92" s="7">
        <f>A91+1</f>
        <v>89</v>
      </c>
      <c r="B92" s="27">
        <f>G91</f>
        <v>0</v>
      </c>
      <c r="C92" s="6">
        <f>C91</f>
        <v>0</v>
      </c>
      <c r="D92" s="27">
        <f>B92*C92</f>
        <v>0</v>
      </c>
      <c r="E92" s="6">
        <f>E91</f>
        <v>0.02</v>
      </c>
      <c r="F92" s="30">
        <f>F91*(1+E92)</f>
        <v>57123.540237461086</v>
      </c>
      <c r="G92" s="27">
        <f>IF(B92+D92-F92&gt;0,B92+D92-F92,0)</f>
        <v>0</v>
      </c>
      <c r="H92" s="7">
        <f>IF(G92=0,0,1)</f>
        <v>0</v>
      </c>
    </row>
    <row r="93" spans="1:8" ht="12.75">
      <c r="A93" s="7">
        <f>A92+1</f>
        <v>90</v>
      </c>
      <c r="B93" s="27">
        <f>G92</f>
        <v>0</v>
      </c>
      <c r="C93" s="6">
        <f>C92</f>
        <v>0</v>
      </c>
      <c r="D93" s="27">
        <f>B93*C93</f>
        <v>0</v>
      </c>
      <c r="E93" s="6">
        <f>E92</f>
        <v>0.02</v>
      </c>
      <c r="F93" s="30">
        <f>F92*(1+E93)</f>
        <v>58266.01104221031</v>
      </c>
      <c r="G93" s="27">
        <f>IF(B93+D93-F93&gt;0,B93+D93-F93,0)</f>
        <v>0</v>
      </c>
      <c r="H93" s="7">
        <f>IF(G93=0,0,1)</f>
        <v>0</v>
      </c>
    </row>
    <row r="94" spans="1:8" ht="12.75">
      <c r="A94" s="7">
        <f>A93+1</f>
        <v>91</v>
      </c>
      <c r="B94" s="27">
        <f>G93</f>
        <v>0</v>
      </c>
      <c r="C94" s="6">
        <f>C93</f>
        <v>0</v>
      </c>
      <c r="D94" s="27">
        <f>B94*C94</f>
        <v>0</v>
      </c>
      <c r="E94" s="6">
        <f>E93</f>
        <v>0.02</v>
      </c>
      <c r="F94" s="30">
        <f>F93*(1+E94)</f>
        <v>59431.33126305452</v>
      </c>
      <c r="G94" s="27">
        <f>IF(B94+D94-F94&gt;0,B94+D94-F94,0)</f>
        <v>0</v>
      </c>
      <c r="H94" s="7">
        <f>IF(G94=0,0,1)</f>
        <v>0</v>
      </c>
    </row>
    <row r="95" spans="1:8" ht="12.75">
      <c r="A95" s="7">
        <f>A94+1</f>
        <v>92</v>
      </c>
      <c r="B95" s="27">
        <f>G94</f>
        <v>0</v>
      </c>
      <c r="C95" s="6">
        <f>C94</f>
        <v>0</v>
      </c>
      <c r="D95" s="27">
        <f>B95*C95</f>
        <v>0</v>
      </c>
      <c r="E95" s="6">
        <f>E94</f>
        <v>0.02</v>
      </c>
      <c r="F95" s="30">
        <f>F94*(1+E95)</f>
        <v>60619.957888315614</v>
      </c>
      <c r="G95" s="27">
        <f>IF(B95+D95-F95&gt;0,B95+D95-F95,0)</f>
        <v>0</v>
      </c>
      <c r="H95" s="7">
        <f>IF(G95=0,0,1)</f>
        <v>0</v>
      </c>
    </row>
    <row r="96" spans="1:8" ht="12.75">
      <c r="A96" s="7">
        <f>A95+1</f>
        <v>93</v>
      </c>
      <c r="B96" s="27">
        <f>G95</f>
        <v>0</v>
      </c>
      <c r="C96" s="6">
        <f>C95</f>
        <v>0</v>
      </c>
      <c r="D96" s="27">
        <f>B96*C96</f>
        <v>0</v>
      </c>
      <c r="E96" s="6">
        <f>E95</f>
        <v>0.02</v>
      </c>
      <c r="F96" s="30">
        <f>F95*(1+E96)</f>
        <v>61832.357046081925</v>
      </c>
      <c r="G96" s="27">
        <f>IF(B96+D96-F96&gt;0,B96+D96-F96,0)</f>
        <v>0</v>
      </c>
      <c r="H96" s="7">
        <f>IF(G96=0,0,1)</f>
        <v>0</v>
      </c>
    </row>
    <row r="97" spans="1:8" ht="12.75">
      <c r="A97" s="7">
        <f>A96+1</f>
        <v>94</v>
      </c>
      <c r="B97" s="27">
        <f>G96</f>
        <v>0</v>
      </c>
      <c r="C97" s="6">
        <f>C96</f>
        <v>0</v>
      </c>
      <c r="D97" s="27">
        <f>B97*C97</f>
        <v>0</v>
      </c>
      <c r="E97" s="6">
        <f>E96</f>
        <v>0.02</v>
      </c>
      <c r="F97" s="30">
        <f>F96*(1+E97)</f>
        <v>63069.004187003564</v>
      </c>
      <c r="G97" s="27">
        <f>IF(B97+D97-F97&gt;0,B97+D97-F97,0)</f>
        <v>0</v>
      </c>
      <c r="H97" s="7">
        <f>IF(G97=0,0,1)</f>
        <v>0</v>
      </c>
    </row>
    <row r="98" spans="1:8" ht="12.75">
      <c r="A98" s="7">
        <f>A97+1</f>
        <v>95</v>
      </c>
      <c r="B98" s="27">
        <f>G97</f>
        <v>0</v>
      </c>
      <c r="C98" s="6">
        <f>C97</f>
        <v>0</v>
      </c>
      <c r="D98" s="27">
        <f>B98*C98</f>
        <v>0</v>
      </c>
      <c r="E98" s="6">
        <f>E97</f>
        <v>0.02</v>
      </c>
      <c r="F98" s="30">
        <f>F97*(1+E98)</f>
        <v>64330.384270743634</v>
      </c>
      <c r="G98" s="27">
        <f>IF(B98+D98-F98&gt;0,B98+D98-F98,0)</f>
        <v>0</v>
      </c>
      <c r="H98" s="7">
        <f>IF(G98=0,0,1)</f>
        <v>0</v>
      </c>
    </row>
    <row r="99" spans="1:8" ht="12.75">
      <c r="A99" s="7">
        <f>A98+1</f>
        <v>96</v>
      </c>
      <c r="B99" s="27">
        <f>G98</f>
        <v>0</v>
      </c>
      <c r="C99" s="6">
        <f>C98</f>
        <v>0</v>
      </c>
      <c r="D99" s="27">
        <f>B99*C99</f>
        <v>0</v>
      </c>
      <c r="E99" s="6">
        <f>E98</f>
        <v>0.02</v>
      </c>
      <c r="F99" s="30">
        <f>F98*(1+E99)</f>
        <v>65616.99195615851</v>
      </c>
      <c r="G99" s="27">
        <f>IF(B99+D99-F99&gt;0,B99+D99-F99,0)</f>
        <v>0</v>
      </c>
      <c r="H99" s="7">
        <f>IF(G99=0,0,1)</f>
        <v>0</v>
      </c>
    </row>
    <row r="100" spans="1:8" ht="12.75">
      <c r="A100" s="7">
        <f>A99+1</f>
        <v>97</v>
      </c>
      <c r="B100" s="27">
        <f>G99</f>
        <v>0</v>
      </c>
      <c r="C100" s="6">
        <f>C99</f>
        <v>0</v>
      </c>
      <c r="D100" s="27">
        <f>B100*C100</f>
        <v>0</v>
      </c>
      <c r="E100" s="6">
        <f>E99</f>
        <v>0.02</v>
      </c>
      <c r="F100" s="30">
        <f>F99*(1+E100)</f>
        <v>66929.33179528169</v>
      </c>
      <c r="G100" s="27">
        <f>IF(B100+D100-F100&gt;0,B100+D100-F100,0)</f>
        <v>0</v>
      </c>
      <c r="H100" s="7">
        <f>IF(G100=0,0,1)</f>
        <v>0</v>
      </c>
    </row>
    <row r="101" spans="1:8" ht="12.75">
      <c r="A101" s="7">
        <f>A100+1</f>
        <v>98</v>
      </c>
      <c r="B101" s="27">
        <f>G100</f>
        <v>0</v>
      </c>
      <c r="C101" s="6">
        <f>C100</f>
        <v>0</v>
      </c>
      <c r="D101" s="27">
        <f>B101*C101</f>
        <v>0</v>
      </c>
      <c r="E101" s="6">
        <f>E100</f>
        <v>0.02</v>
      </c>
      <c r="F101" s="30">
        <f>F100*(1+E101)</f>
        <v>68267.91843118733</v>
      </c>
      <c r="G101" s="27">
        <f>IF(B101+D101-F101&gt;0,B101+D101-F101,0)</f>
        <v>0</v>
      </c>
      <c r="H101" s="7">
        <f>IF(G101=0,0,1)</f>
        <v>0</v>
      </c>
    </row>
    <row r="102" spans="1:8" ht="12.75">
      <c r="A102" s="7">
        <f>A101+1</f>
        <v>99</v>
      </c>
      <c r="B102" s="27">
        <f>G101</f>
        <v>0</v>
      </c>
      <c r="C102" s="6">
        <f>C101</f>
        <v>0</v>
      </c>
      <c r="D102" s="27">
        <f>B102*C102</f>
        <v>0</v>
      </c>
      <c r="E102" s="6">
        <f>E101</f>
        <v>0.02</v>
      </c>
      <c r="F102" s="30">
        <f>F101*(1+E102)</f>
        <v>69633.27679981108</v>
      </c>
      <c r="G102" s="27">
        <f>IF(B102+D102-F102&gt;0,B102+D102-F102,0)</f>
        <v>0</v>
      </c>
      <c r="H102" s="7">
        <f>IF(G102=0,0,1)</f>
        <v>0</v>
      </c>
    </row>
    <row r="103" spans="1:8" ht="12.75">
      <c r="A103" s="7">
        <f>A102+1</f>
        <v>100</v>
      </c>
      <c r="B103" s="27">
        <f>G102</f>
        <v>0</v>
      </c>
      <c r="C103" s="6">
        <f>C102</f>
        <v>0</v>
      </c>
      <c r="D103" s="27">
        <f>B103*C103</f>
        <v>0</v>
      </c>
      <c r="E103" s="6">
        <f>E102</f>
        <v>0.02</v>
      </c>
      <c r="F103" s="30">
        <f>F102*(1+E103)</f>
        <v>71025.9423358073</v>
      </c>
      <c r="G103" s="27">
        <f>IF(B103+D103-F103&gt;0,B103+D103-F103,0)</f>
        <v>0</v>
      </c>
      <c r="H103" s="7">
        <f>IF(G103=0,0,1)</f>
        <v>0</v>
      </c>
    </row>
    <row r="104" spans="8:9" ht="12.75">
      <c r="H104" s="7">
        <f>SUM(H4:H103)</f>
        <v>19</v>
      </c>
      <c r="I104" s="7" t="s">
        <v>48</v>
      </c>
    </row>
  </sheetData>
  <sheetProtection sheet="1"/>
  <mergeCells count="7">
    <mergeCell ref="A1:H1"/>
    <mergeCell ref="B2:B3"/>
    <mergeCell ref="C2:C3"/>
    <mergeCell ref="D2:D3"/>
    <mergeCell ref="E2:E3"/>
    <mergeCell ref="F2:F3"/>
    <mergeCell ref="H2:H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D13" sqref="D13"/>
    </sheetView>
  </sheetViews>
  <sheetFormatPr defaultColWidth="12.57421875" defaultRowHeight="12.75"/>
  <cols>
    <col min="1" max="1" width="11.57421875" style="1" customWidth="1"/>
    <col min="2" max="2" width="14.57421875" style="23" customWidth="1"/>
    <col min="3" max="3" width="11.57421875" style="23" customWidth="1"/>
    <col min="4" max="5" width="11.57421875" style="24" customWidth="1"/>
    <col min="6" max="7" width="11.57421875" style="23" customWidth="1"/>
    <col min="8" max="8" width="11.57421875" style="24" customWidth="1"/>
    <col min="9" max="9" width="11.57421875" style="25" customWidth="1"/>
    <col min="10" max="10" width="11.57421875" style="31" customWidth="1"/>
    <col min="11" max="11" width="13.57421875" style="32" customWidth="1"/>
    <col min="12" max="12" width="13.57421875" style="31" customWidth="1"/>
    <col min="13" max="13" width="12.7109375" style="32" customWidth="1"/>
    <col min="14" max="14" width="15.421875" style="32" customWidth="1"/>
    <col min="15" max="16384" width="11.57421875" style="1" customWidth="1"/>
  </cols>
  <sheetData>
    <row r="1" spans="1:15" ht="15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>
      <c r="A2" s="8" t="s">
        <v>40</v>
      </c>
      <c r="B2" s="27" t="s">
        <v>41</v>
      </c>
      <c r="C2" s="27" t="s">
        <v>50</v>
      </c>
      <c r="D2" s="28" t="s">
        <v>42</v>
      </c>
      <c r="E2" s="28"/>
      <c r="F2" s="26" t="s">
        <v>43</v>
      </c>
      <c r="G2" s="26"/>
      <c r="H2" s="28" t="s">
        <v>44</v>
      </c>
      <c r="I2" s="29" t="s">
        <v>51</v>
      </c>
      <c r="J2" s="33" t="s">
        <v>20</v>
      </c>
      <c r="K2" s="33"/>
      <c r="L2" s="34" t="s">
        <v>24</v>
      </c>
      <c r="M2" s="34"/>
      <c r="N2" s="27" t="s">
        <v>52</v>
      </c>
      <c r="O2" s="7" t="s">
        <v>47</v>
      </c>
    </row>
    <row r="3" spans="1:15" ht="15" customHeight="1">
      <c r="A3" s="8"/>
      <c r="B3" s="27"/>
      <c r="C3" s="27"/>
      <c r="D3" s="6" t="s">
        <v>53</v>
      </c>
      <c r="E3" s="6" t="s">
        <v>54</v>
      </c>
      <c r="F3" s="27" t="s">
        <v>53</v>
      </c>
      <c r="G3" s="27" t="s">
        <v>54</v>
      </c>
      <c r="H3" s="28"/>
      <c r="I3" s="29"/>
      <c r="J3" s="33" t="s">
        <v>55</v>
      </c>
      <c r="K3" s="35" t="s">
        <v>56</v>
      </c>
      <c r="L3" s="33" t="s">
        <v>55</v>
      </c>
      <c r="M3" s="35" t="s">
        <v>56</v>
      </c>
      <c r="N3" s="27"/>
      <c r="O3" s="7"/>
    </row>
    <row r="4" spans="1:15" ht="15" customHeight="1">
      <c r="A4" s="7">
        <v>0</v>
      </c>
      <c r="B4" s="27"/>
      <c r="C4" s="27"/>
      <c r="D4" s="6"/>
      <c r="E4" s="6"/>
      <c r="F4" s="27"/>
      <c r="G4" s="27"/>
      <c r="H4" s="28"/>
      <c r="I4" s="29"/>
      <c r="J4" s="33"/>
      <c r="K4" s="35"/>
      <c r="L4" s="33"/>
      <c r="M4" s="35"/>
      <c r="N4" s="36">
        <f>Entrées!C6</f>
        <v>240000</v>
      </c>
      <c r="O4" s="7"/>
    </row>
    <row r="5" spans="1:15" ht="12.75">
      <c r="A5" s="7">
        <f>A4+1</f>
        <v>1</v>
      </c>
      <c r="B5" s="27">
        <f>N4</f>
        <v>240000</v>
      </c>
      <c r="C5" s="27">
        <f>IF(Entrées!C14="Célibataire",21300,27300)</f>
        <v>21300</v>
      </c>
      <c r="D5" s="6">
        <f>Entrées!C10</f>
        <v>0.022500000000000003</v>
      </c>
      <c r="E5" s="6">
        <f>Entrées!C11</f>
        <v>0.022500000000000003</v>
      </c>
      <c r="F5" s="27">
        <f>IF(B5&lt;C5,B5*D5,C5*D5)</f>
        <v>479.25000000000006</v>
      </c>
      <c r="G5" s="27">
        <f>IF(B5&lt;C5,0,(B5-C5)*E5)</f>
        <v>4920.750000000001</v>
      </c>
      <c r="H5" s="6">
        <f>Entrées!C8</f>
        <v>0.02</v>
      </c>
      <c r="I5" s="30">
        <f>Entrées!C7</f>
        <v>10000</v>
      </c>
      <c r="J5" s="37">
        <f>IF(Entrées!C20="IRPP",Entrées!C15,IF(Entrées!C15&gt;0.24,0.24,Entrées!C15))</f>
        <v>0.14</v>
      </c>
      <c r="K5" s="38">
        <f>G5*J5</f>
        <v>688.9050000000002</v>
      </c>
      <c r="L5" s="37">
        <f>Entrées!C16</f>
        <v>0.135</v>
      </c>
      <c r="M5" s="38">
        <f>G5*L5</f>
        <v>664.3012500000002</v>
      </c>
      <c r="N5" s="38">
        <f>IF(B5+F5+G5-I5-K5-M5&gt;0,B5+F5+G5-I5-K5-M5,0)</f>
        <v>234046.79375</v>
      </c>
      <c r="O5" s="7">
        <f>IF(N5=0,0,1)</f>
        <v>1</v>
      </c>
    </row>
    <row r="6" spans="1:15" ht="12.75">
      <c r="A6" s="7">
        <f>A5+1</f>
        <v>2</v>
      </c>
      <c r="B6" s="27">
        <f>N5</f>
        <v>234046.79375</v>
      </c>
      <c r="C6" s="27">
        <f>C5</f>
        <v>21300</v>
      </c>
      <c r="D6" s="6">
        <f>D5</f>
        <v>0.022500000000000003</v>
      </c>
      <c r="E6" s="6">
        <f>E5</f>
        <v>0.022500000000000003</v>
      </c>
      <c r="F6" s="27">
        <f>IF(B6&lt;C6,B6*D6,C6*D6)</f>
        <v>479.25000000000006</v>
      </c>
      <c r="G6" s="27">
        <f>IF(B6&lt;C6,0,(B6-C6)*E6)</f>
        <v>4786.8028593750005</v>
      </c>
      <c r="H6" s="6">
        <f>H5</f>
        <v>0.02</v>
      </c>
      <c r="I6" s="30">
        <f>I5*(1+H6)</f>
        <v>10200</v>
      </c>
      <c r="J6" s="37">
        <f>J5</f>
        <v>0.14</v>
      </c>
      <c r="K6" s="38">
        <f>G6*J6</f>
        <v>670.1524003125002</v>
      </c>
      <c r="L6" s="37">
        <f>L5</f>
        <v>0.135</v>
      </c>
      <c r="M6" s="38">
        <f>G6*L6</f>
        <v>646.2183860156251</v>
      </c>
      <c r="N6" s="38">
        <f>IF(B6+F6+G6-I6-K6-M6&gt;0,B6+F6+G6-I6-K6-M6,0)</f>
        <v>227796.47582304687</v>
      </c>
      <c r="O6" s="7">
        <f>IF(N6=0,0,1)</f>
        <v>1</v>
      </c>
    </row>
    <row r="7" spans="1:15" ht="12.75">
      <c r="A7" s="7">
        <f>A6+1</f>
        <v>3</v>
      </c>
      <c r="B7" s="27">
        <f>N6</f>
        <v>227796.47582304687</v>
      </c>
      <c r="C7" s="27">
        <f>C6</f>
        <v>21300</v>
      </c>
      <c r="D7" s="6">
        <f>D6</f>
        <v>0.022500000000000003</v>
      </c>
      <c r="E7" s="6">
        <f>E6</f>
        <v>0.022500000000000003</v>
      </c>
      <c r="F7" s="27">
        <f>IF(B7&lt;C7,B7*D7,C7*D7)</f>
        <v>479.25000000000006</v>
      </c>
      <c r="G7" s="27">
        <f>IF(B7&lt;C7,0,(B7-C7)*E7)</f>
        <v>4646.170706018555</v>
      </c>
      <c r="H7" s="6">
        <f>H6</f>
        <v>0.02</v>
      </c>
      <c r="I7" s="30">
        <f>I6*(1+H7)</f>
        <v>10404</v>
      </c>
      <c r="J7" s="37">
        <f>J6</f>
        <v>0.14</v>
      </c>
      <c r="K7" s="38">
        <f>G7*J7</f>
        <v>650.4638988425978</v>
      </c>
      <c r="L7" s="37">
        <f>L6</f>
        <v>0.135</v>
      </c>
      <c r="M7" s="38">
        <f>G7*L7</f>
        <v>627.233045312505</v>
      </c>
      <c r="N7" s="38">
        <f>IF(B7+F7+G7-I7-K7-M7&gt;0,B7+F7+G7-I7-K7-M7,0)</f>
        <v>221240.1995849103</v>
      </c>
      <c r="O7" s="7">
        <f>IF(N7=0,0,1)</f>
        <v>1</v>
      </c>
    </row>
    <row r="8" spans="1:15" ht="12.75">
      <c r="A8" s="7">
        <f>A7+1</f>
        <v>4</v>
      </c>
      <c r="B8" s="27">
        <f>N7</f>
        <v>221240.1995849103</v>
      </c>
      <c r="C8" s="27">
        <f>C7</f>
        <v>21300</v>
      </c>
      <c r="D8" s="6">
        <f>D7</f>
        <v>0.022500000000000003</v>
      </c>
      <c r="E8" s="6">
        <f>E7</f>
        <v>0.022500000000000003</v>
      </c>
      <c r="F8" s="27">
        <f>IF(B8&lt;C8,B8*D8,C8*D8)</f>
        <v>479.25000000000006</v>
      </c>
      <c r="G8" s="27">
        <f>IF(B8&lt;C8,0,(B8-C8)*E8)</f>
        <v>4498.654490660482</v>
      </c>
      <c r="H8" s="6">
        <f>H7</f>
        <v>0.02</v>
      </c>
      <c r="I8" s="30">
        <f>I7*(1+H8)</f>
        <v>10612.08</v>
      </c>
      <c r="J8" s="37">
        <f>J7</f>
        <v>0.14</v>
      </c>
      <c r="K8" s="38">
        <f>G8*J8</f>
        <v>629.8116286924676</v>
      </c>
      <c r="L8" s="37">
        <f>L7</f>
        <v>0.135</v>
      </c>
      <c r="M8" s="38">
        <f>G8*L8</f>
        <v>607.3183562391652</v>
      </c>
      <c r="N8" s="38">
        <f>IF(B8+F8+G8-I8-K8-M8&gt;0,B8+F8+G8-I8-K8-M8,0)</f>
        <v>214368.89409063914</v>
      </c>
      <c r="O8" s="7">
        <f>IF(N8=0,0,1)</f>
        <v>1</v>
      </c>
    </row>
    <row r="9" spans="1:15" ht="12.75">
      <c r="A9" s="7">
        <f>A8+1</f>
        <v>5</v>
      </c>
      <c r="B9" s="27">
        <f>N8</f>
        <v>214368.89409063914</v>
      </c>
      <c r="C9" s="27">
        <f>C8</f>
        <v>21300</v>
      </c>
      <c r="D9" s="6">
        <f>D8</f>
        <v>0.022500000000000003</v>
      </c>
      <c r="E9" s="6">
        <f>E8</f>
        <v>0.022500000000000003</v>
      </c>
      <c r="F9" s="27">
        <f>IF(B9&lt;C9,B9*D9,C9*D9)</f>
        <v>479.25000000000006</v>
      </c>
      <c r="G9" s="27">
        <f>IF(B9&lt;C9,0,(B9-C9)*E9)</f>
        <v>4344.050117039381</v>
      </c>
      <c r="H9" s="6">
        <f>H8</f>
        <v>0.02</v>
      </c>
      <c r="I9" s="30">
        <f>I8*(1+H9)</f>
        <v>10824.3216</v>
      </c>
      <c r="J9" s="37">
        <f>J8</f>
        <v>0.14</v>
      </c>
      <c r="K9" s="38">
        <f>G9*J9</f>
        <v>608.1670163855134</v>
      </c>
      <c r="L9" s="37">
        <f>L8</f>
        <v>0.135</v>
      </c>
      <c r="M9" s="38">
        <f>G9*L9</f>
        <v>586.4467658003165</v>
      </c>
      <c r="N9" s="38">
        <f>IF(B9+F9+G9-I9-K9-M9&gt;0,B9+F9+G9-I9-K9-M9,0)</f>
        <v>207173.2588254927</v>
      </c>
      <c r="O9" s="7">
        <f>IF(N9=0,0,1)</f>
        <v>1</v>
      </c>
    </row>
    <row r="10" spans="1:15" ht="12.75">
      <c r="A10" s="7">
        <f>A9+1</f>
        <v>6</v>
      </c>
      <c r="B10" s="27">
        <f>N9</f>
        <v>207173.2588254927</v>
      </c>
      <c r="C10" s="27">
        <f>C9</f>
        <v>21300</v>
      </c>
      <c r="D10" s="6">
        <f>D9</f>
        <v>0.022500000000000003</v>
      </c>
      <c r="E10" s="6">
        <f>E9</f>
        <v>0.022500000000000003</v>
      </c>
      <c r="F10" s="27">
        <f>IF(B10&lt;C10,B10*D10,C10*D10)</f>
        <v>479.25000000000006</v>
      </c>
      <c r="G10" s="27">
        <f>IF(B10&lt;C10,0,(B10-C10)*E10)</f>
        <v>4182.148323573586</v>
      </c>
      <c r="H10" s="6">
        <f>H9</f>
        <v>0.02</v>
      </c>
      <c r="I10" s="30">
        <f>I9*(1+H10)</f>
        <v>11040.808031999999</v>
      </c>
      <c r="J10" s="37">
        <f>J9</f>
        <v>0.14</v>
      </c>
      <c r="K10" s="38">
        <f>G10*J10</f>
        <v>585.5007653003021</v>
      </c>
      <c r="L10" s="37">
        <f>L9</f>
        <v>0.135</v>
      </c>
      <c r="M10" s="38">
        <f>G10*L10</f>
        <v>564.5900236824341</v>
      </c>
      <c r="N10" s="38">
        <f>IF(B10+F10+G10-I10-K10-M10&gt;0,B10+F10+G10-I10-K10-M10,0)</f>
        <v>199643.75832808355</v>
      </c>
      <c r="O10" s="7">
        <f>IF(N10=0,0,1)</f>
        <v>1</v>
      </c>
    </row>
    <row r="11" spans="1:15" ht="12.75">
      <c r="A11" s="7">
        <f>A10+1</f>
        <v>7</v>
      </c>
      <c r="B11" s="27">
        <f>N10</f>
        <v>199643.75832808355</v>
      </c>
      <c r="C11" s="27">
        <f>C10</f>
        <v>21300</v>
      </c>
      <c r="D11" s="6">
        <f>D10</f>
        <v>0.022500000000000003</v>
      </c>
      <c r="E11" s="6">
        <f>E10</f>
        <v>0.022500000000000003</v>
      </c>
      <c r="F11" s="27">
        <f>IF(B11&lt;C11,B11*D11,C11*D11)</f>
        <v>479.25000000000006</v>
      </c>
      <c r="G11" s="27">
        <f>IF(B11&lt;C11,0,(B11-C11)*E11)</f>
        <v>4012.7345623818806</v>
      </c>
      <c r="H11" s="6">
        <f>H10</f>
        <v>0.02</v>
      </c>
      <c r="I11" s="30">
        <f>I10*(1+H11)</f>
        <v>11261.62419264</v>
      </c>
      <c r="J11" s="37">
        <f>J10</f>
        <v>0.14</v>
      </c>
      <c r="K11" s="38">
        <f>G11*J11</f>
        <v>561.7828387334633</v>
      </c>
      <c r="L11" s="37">
        <f>L10</f>
        <v>0.135</v>
      </c>
      <c r="M11" s="38">
        <f>G11*L11</f>
        <v>541.7191659215539</v>
      </c>
      <c r="N11" s="38">
        <f>IF(B11+F11+G11-I11-K11-M11&gt;0,B11+F11+G11-I11-K11-M11,0)</f>
        <v>191770.6166931704</v>
      </c>
      <c r="O11" s="7">
        <f>IF(N11=0,0,1)</f>
        <v>1</v>
      </c>
    </row>
    <row r="12" spans="1:15" ht="12.75">
      <c r="A12" s="7">
        <f>A11+1</f>
        <v>8</v>
      </c>
      <c r="B12" s="27">
        <f>N11</f>
        <v>191770.6166931704</v>
      </c>
      <c r="C12" s="27">
        <f>C11</f>
        <v>21300</v>
      </c>
      <c r="D12" s="6">
        <f>D11</f>
        <v>0.022500000000000003</v>
      </c>
      <c r="E12" s="6">
        <f>E11</f>
        <v>0.022500000000000003</v>
      </c>
      <c r="F12" s="27">
        <f>IF(B12&lt;C12,B12*D12,C12*D12)</f>
        <v>479.25000000000006</v>
      </c>
      <c r="G12" s="27">
        <f>IF(B12&lt;C12,0,(B12-C12)*E12)</f>
        <v>3835.588875596334</v>
      </c>
      <c r="H12" s="6">
        <f>H11</f>
        <v>0.02</v>
      </c>
      <c r="I12" s="30">
        <f>I11*(1+H12)</f>
        <v>11486.8566764928</v>
      </c>
      <c r="J12" s="37">
        <f>J11</f>
        <v>0.14</v>
      </c>
      <c r="K12" s="38">
        <f>G12*J12</f>
        <v>536.9824425834869</v>
      </c>
      <c r="L12" s="37">
        <f>L11</f>
        <v>0.135</v>
      </c>
      <c r="M12" s="38">
        <f>G12*L12</f>
        <v>517.8044982055052</v>
      </c>
      <c r="N12" s="38">
        <f>IF(B12+F12+G12-I12-K12-M12&gt;0,B12+F12+G12-I12-K12-M12,0)</f>
        <v>183543.8119514849</v>
      </c>
      <c r="O12" s="7">
        <f>IF(N12=0,0,1)</f>
        <v>1</v>
      </c>
    </row>
    <row r="13" spans="1:15" ht="12.75">
      <c r="A13" s="7">
        <f>A12+1</f>
        <v>9</v>
      </c>
      <c r="B13" s="27">
        <f>N12</f>
        <v>183543.8119514849</v>
      </c>
      <c r="C13" s="27">
        <f>C12</f>
        <v>21300</v>
      </c>
      <c r="D13" s="6">
        <f>D12</f>
        <v>0.022500000000000003</v>
      </c>
      <c r="E13" s="6">
        <f>E12</f>
        <v>0.022500000000000003</v>
      </c>
      <c r="F13" s="27">
        <f>IF(B13&lt;C13,B13*D13,C13*D13)</f>
        <v>479.25000000000006</v>
      </c>
      <c r="G13" s="27">
        <f>IF(B13&lt;C13,0,(B13-C13)*E13)</f>
        <v>3650.485768908411</v>
      </c>
      <c r="H13" s="6">
        <f>H12</f>
        <v>0.02</v>
      </c>
      <c r="I13" s="30">
        <f>I12*(1+H13)</f>
        <v>11716.593810022656</v>
      </c>
      <c r="J13" s="37">
        <f>J12</f>
        <v>0.14</v>
      </c>
      <c r="K13" s="38">
        <f>G13*J13</f>
        <v>511.0680076471776</v>
      </c>
      <c r="L13" s="37">
        <f>L12</f>
        <v>0.135</v>
      </c>
      <c r="M13" s="38">
        <f>G13*L13</f>
        <v>492.8155788026355</v>
      </c>
      <c r="N13" s="38">
        <f>IF(B13+F13+G13-I13-K13-M13&gt;0,B13+F13+G13-I13-K13-M13,0)</f>
        <v>174953.07032392084</v>
      </c>
      <c r="O13" s="7">
        <f>IF(N13=0,0,1)</f>
        <v>1</v>
      </c>
    </row>
    <row r="14" spans="1:15" ht="12.75">
      <c r="A14" s="7">
        <f>A13+1</f>
        <v>10</v>
      </c>
      <c r="B14" s="27">
        <f>N13</f>
        <v>174953.07032392084</v>
      </c>
      <c r="C14" s="27">
        <f>C13</f>
        <v>21300</v>
      </c>
      <c r="D14" s="6">
        <f>D13</f>
        <v>0.022500000000000003</v>
      </c>
      <c r="E14" s="6">
        <f>E13</f>
        <v>0.022500000000000003</v>
      </c>
      <c r="F14" s="27">
        <f>IF(B14&lt;C14,B14*D14,C14*D14)</f>
        <v>479.25000000000006</v>
      </c>
      <c r="G14" s="27">
        <f>IF(B14&lt;C14,0,(B14-C14)*E14)</f>
        <v>3457.1940822882193</v>
      </c>
      <c r="H14" s="6">
        <f>H13</f>
        <v>0.02</v>
      </c>
      <c r="I14" s="30">
        <f>I13*(1+H14)</f>
        <v>11950.925686223109</v>
      </c>
      <c r="J14" s="37">
        <f>J13</f>
        <v>0.14</v>
      </c>
      <c r="K14" s="38">
        <f>G14*J14</f>
        <v>484.00717152035077</v>
      </c>
      <c r="L14" s="37">
        <f>L13</f>
        <v>0.135</v>
      </c>
      <c r="M14" s="38">
        <f>G14*L14</f>
        <v>466.7212011089096</v>
      </c>
      <c r="N14" s="38">
        <f>IF(B14+F14+G14-I14-K14-M14&gt;0,B14+F14+G14-I14-K14-M14,0)</f>
        <v>165987.86034735668</v>
      </c>
      <c r="O14" s="7">
        <f>IF(N14=0,0,1)</f>
        <v>1</v>
      </c>
    </row>
    <row r="15" spans="1:15" ht="12.75">
      <c r="A15" s="7">
        <f>A14+1</f>
        <v>11</v>
      </c>
      <c r="B15" s="27">
        <f>N14</f>
        <v>165987.86034735668</v>
      </c>
      <c r="C15" s="27">
        <f>C14</f>
        <v>21300</v>
      </c>
      <c r="D15" s="6">
        <f>D14</f>
        <v>0.022500000000000003</v>
      </c>
      <c r="E15" s="6">
        <f>E14</f>
        <v>0.022500000000000003</v>
      </c>
      <c r="F15" s="27">
        <f>IF(B15&lt;C15,B15*D15,C15*D15)</f>
        <v>479.25000000000006</v>
      </c>
      <c r="G15" s="27">
        <f>IF(B15&lt;C15,0,(B15-C15)*E15)</f>
        <v>3255.476857815526</v>
      </c>
      <c r="H15" s="6">
        <f>H14</f>
        <v>0.02</v>
      </c>
      <c r="I15" s="30">
        <f>I14*(1+H15)</f>
        <v>12189.944199947571</v>
      </c>
      <c r="J15" s="37">
        <f>J14</f>
        <v>0.14</v>
      </c>
      <c r="K15" s="38">
        <f>G15*J15</f>
        <v>455.76676009417366</v>
      </c>
      <c r="L15" s="37">
        <f>L14</f>
        <v>0.135</v>
      </c>
      <c r="M15" s="38">
        <f>G15*L15</f>
        <v>439.489375805096</v>
      </c>
      <c r="N15" s="38">
        <f>IF(B15+F15+G15-I15-K15-M15&gt;0,B15+F15+G15-I15-K15-M15,0)</f>
        <v>156637.38686932533</v>
      </c>
      <c r="O15" s="7">
        <f>IF(N15=0,0,1)</f>
        <v>1</v>
      </c>
    </row>
    <row r="16" spans="1:15" ht="12.75">
      <c r="A16" s="7">
        <f>A15+1</f>
        <v>12</v>
      </c>
      <c r="B16" s="27">
        <f>N15</f>
        <v>156637.38686932533</v>
      </c>
      <c r="C16" s="27">
        <f>C15</f>
        <v>21300</v>
      </c>
      <c r="D16" s="6">
        <f>D15</f>
        <v>0.022500000000000003</v>
      </c>
      <c r="E16" s="6">
        <f>E15</f>
        <v>0.022500000000000003</v>
      </c>
      <c r="F16" s="27">
        <f>IF(B16&lt;C16,B16*D16,C16*D16)</f>
        <v>479.25000000000006</v>
      </c>
      <c r="G16" s="27">
        <f>IF(B16&lt;C16,0,(B16-C16)*E16)</f>
        <v>3045.09120455982</v>
      </c>
      <c r="H16" s="6">
        <f>H15</f>
        <v>0.02</v>
      </c>
      <c r="I16" s="30">
        <f>I15*(1+H16)</f>
        <v>12433.743083946523</v>
      </c>
      <c r="J16" s="37">
        <f>J15</f>
        <v>0.14</v>
      </c>
      <c r="K16" s="38">
        <f>G16*J16</f>
        <v>426.31276863837485</v>
      </c>
      <c r="L16" s="37">
        <f>L15</f>
        <v>0.135</v>
      </c>
      <c r="M16" s="38">
        <f>G16*L16</f>
        <v>411.08731261557574</v>
      </c>
      <c r="N16" s="38">
        <f>IF(B16+F16+G16-I16-K16-M16&gt;0,B16+F16+G16-I16-K16-M16,0)</f>
        <v>146890.5849086847</v>
      </c>
      <c r="O16" s="7">
        <f>IF(N16=0,0,1)</f>
        <v>1</v>
      </c>
    </row>
    <row r="17" spans="1:15" ht="12.75">
      <c r="A17" s="7">
        <f>A16+1</f>
        <v>13</v>
      </c>
      <c r="B17" s="27">
        <f>N16</f>
        <v>146890.5849086847</v>
      </c>
      <c r="C17" s="27">
        <f>C16</f>
        <v>21300</v>
      </c>
      <c r="D17" s="6">
        <f>D16</f>
        <v>0.022500000000000003</v>
      </c>
      <c r="E17" s="6">
        <f>E16</f>
        <v>0.022500000000000003</v>
      </c>
      <c r="F17" s="27">
        <f>IF(B17&lt;C17,B17*D17,C17*D17)</f>
        <v>479.25000000000006</v>
      </c>
      <c r="G17" s="27">
        <f>IF(B17&lt;C17,0,(B17-C17)*E17)</f>
        <v>2825.788160445406</v>
      </c>
      <c r="H17" s="6">
        <f>H16</f>
        <v>0.02</v>
      </c>
      <c r="I17" s="30">
        <f>I16*(1+H17)</f>
        <v>12682.417945625453</v>
      </c>
      <c r="J17" s="37">
        <f>J16</f>
        <v>0.14</v>
      </c>
      <c r="K17" s="38">
        <f>G17*J17</f>
        <v>395.61034246235687</v>
      </c>
      <c r="L17" s="37">
        <f>L16</f>
        <v>0.135</v>
      </c>
      <c r="M17" s="38">
        <f>G17*L17</f>
        <v>381.48140166012985</v>
      </c>
      <c r="N17" s="38">
        <f>IF(B17+F17+G17-I17-K17-M17&gt;0,B17+F17+G17-I17-K17-M17,0)</f>
        <v>136736.11337938215</v>
      </c>
      <c r="O17" s="7">
        <f>IF(N17=0,0,1)</f>
        <v>1</v>
      </c>
    </row>
    <row r="18" spans="1:15" ht="12.75">
      <c r="A18" s="7">
        <f>A17+1</f>
        <v>14</v>
      </c>
      <c r="B18" s="27">
        <f>N17</f>
        <v>136736.11337938215</v>
      </c>
      <c r="C18" s="27">
        <f>C17</f>
        <v>21300</v>
      </c>
      <c r="D18" s="6">
        <f>D17</f>
        <v>0.022500000000000003</v>
      </c>
      <c r="E18" s="6">
        <f>E17</f>
        <v>0.022500000000000003</v>
      </c>
      <c r="F18" s="27">
        <f>IF(B18&lt;C18,B18*D18,C18*D18)</f>
        <v>479.25000000000006</v>
      </c>
      <c r="G18" s="27">
        <f>IF(B18&lt;C18,0,(B18-C18)*E18)</f>
        <v>2597.3125510360987</v>
      </c>
      <c r="H18" s="6">
        <f>H17</f>
        <v>0.02</v>
      </c>
      <c r="I18" s="30">
        <f>I17*(1+H18)</f>
        <v>12936.066304537962</v>
      </c>
      <c r="J18" s="37">
        <f>J17</f>
        <v>0.14</v>
      </c>
      <c r="K18" s="38">
        <f>G18*J18</f>
        <v>363.62375714505384</v>
      </c>
      <c r="L18" s="37">
        <f>L17</f>
        <v>0.135</v>
      </c>
      <c r="M18" s="38">
        <f>G18*L18</f>
        <v>350.63719438987334</v>
      </c>
      <c r="N18" s="38">
        <f>IF(B18+F18+G18-I18-K18-M18&gt;0,B18+F18+G18-I18-K18-M18,0)</f>
        <v>126162.34867434537</v>
      </c>
      <c r="O18" s="7">
        <f>IF(N18=0,0,1)</f>
        <v>1</v>
      </c>
    </row>
    <row r="19" spans="1:15" ht="12.75">
      <c r="A19" s="7">
        <f>A18+1</f>
        <v>15</v>
      </c>
      <c r="B19" s="27">
        <f>N18</f>
        <v>126162.34867434537</v>
      </c>
      <c r="C19" s="27">
        <f>C18</f>
        <v>21300</v>
      </c>
      <c r="D19" s="6">
        <f>D18</f>
        <v>0.022500000000000003</v>
      </c>
      <c r="E19" s="6">
        <f>E18</f>
        <v>0.022500000000000003</v>
      </c>
      <c r="F19" s="27">
        <f>IF(B19&lt;C19,B19*D19,C19*D19)</f>
        <v>479.25000000000006</v>
      </c>
      <c r="G19" s="27">
        <f>IF(B19&lt;C19,0,(B19-C19)*E19)</f>
        <v>2359.402845172771</v>
      </c>
      <c r="H19" s="6">
        <f>H18</f>
        <v>0.02</v>
      </c>
      <c r="I19" s="30">
        <f>I18*(1+H19)</f>
        <v>13194.787630628722</v>
      </c>
      <c r="J19" s="37">
        <f>J18</f>
        <v>0.14</v>
      </c>
      <c r="K19" s="38">
        <f>G19*J19</f>
        <v>330.31639832418796</v>
      </c>
      <c r="L19" s="37">
        <f>L18</f>
        <v>0.135</v>
      </c>
      <c r="M19" s="38">
        <f>G19*L19</f>
        <v>318.5193840983241</v>
      </c>
      <c r="N19" s="38">
        <f>IF(B19+F19+G19-I19-K19-M19&gt;0,B19+F19+G19-I19-K19-M19,0)</f>
        <v>115157.3781064669</v>
      </c>
      <c r="O19" s="7">
        <f>IF(N19=0,0,1)</f>
        <v>1</v>
      </c>
    </row>
    <row r="20" spans="1:15" ht="12.75">
      <c r="A20" s="7">
        <f>A19+1</f>
        <v>16</v>
      </c>
      <c r="B20" s="27">
        <f>N19</f>
        <v>115157.3781064669</v>
      </c>
      <c r="C20" s="27">
        <f>C19</f>
        <v>21300</v>
      </c>
      <c r="D20" s="6">
        <f>D19</f>
        <v>0.022500000000000003</v>
      </c>
      <c r="E20" s="6">
        <f>E19</f>
        <v>0.022500000000000003</v>
      </c>
      <c r="F20" s="27">
        <f>IF(B20&lt;C20,B20*D20,C20*D20)</f>
        <v>479.25000000000006</v>
      </c>
      <c r="G20" s="27">
        <f>IF(B20&lt;C20,0,(B20-C20)*E20)</f>
        <v>2111.7910073955054</v>
      </c>
      <c r="H20" s="6">
        <f>H19</f>
        <v>0.02</v>
      </c>
      <c r="I20" s="30">
        <f>I19*(1+H20)</f>
        <v>13458.683383241296</v>
      </c>
      <c r="J20" s="37">
        <f>J19</f>
        <v>0.14</v>
      </c>
      <c r="K20" s="38">
        <f>G20*J20</f>
        <v>295.6507410353708</v>
      </c>
      <c r="L20" s="37">
        <f>L19</f>
        <v>0.135</v>
      </c>
      <c r="M20" s="38">
        <f>G20*L20</f>
        <v>285.0917859983932</v>
      </c>
      <c r="N20" s="38">
        <f>IF(B20+F20+G20-I20-K20-M20&gt;0,B20+F20+G20-I20-K20-M20,0)</f>
        <v>103708.99320358735</v>
      </c>
      <c r="O20" s="7">
        <f>IF(N20=0,0,1)</f>
        <v>1</v>
      </c>
    </row>
    <row r="21" spans="1:15" ht="12.75">
      <c r="A21" s="7">
        <f>A20+1</f>
        <v>17</v>
      </c>
      <c r="B21" s="27">
        <f>N20</f>
        <v>103708.99320358735</v>
      </c>
      <c r="C21" s="27">
        <f>C20</f>
        <v>21300</v>
      </c>
      <c r="D21" s="6">
        <f>D20</f>
        <v>0.022500000000000003</v>
      </c>
      <c r="E21" s="6">
        <f>E20</f>
        <v>0.022500000000000003</v>
      </c>
      <c r="F21" s="27">
        <f>IF(B21&lt;C21,B21*D21,C21*D21)</f>
        <v>479.25000000000006</v>
      </c>
      <c r="G21" s="27">
        <f>IF(B21&lt;C21,0,(B21-C21)*E21)</f>
        <v>1854.2023470807155</v>
      </c>
      <c r="H21" s="6">
        <f>H20</f>
        <v>0.02</v>
      </c>
      <c r="I21" s="30">
        <f>I20*(1+H21)</f>
        <v>13727.857050906123</v>
      </c>
      <c r="J21" s="37">
        <f>J20</f>
        <v>0.14</v>
      </c>
      <c r="K21" s="38">
        <f>G21*J21</f>
        <v>259.5883285913002</v>
      </c>
      <c r="L21" s="37">
        <f>L20</f>
        <v>0.135</v>
      </c>
      <c r="M21" s="38">
        <f>G21*L21</f>
        <v>250.31731685589662</v>
      </c>
      <c r="N21" s="38">
        <f>IF(B21+F21+G21-I21-K21-M21&gt;0,B21+F21+G21-I21-K21-M21,0)</f>
        <v>91804.68285431474</v>
      </c>
      <c r="O21" s="7">
        <f>IF(N21=0,0,1)</f>
        <v>1</v>
      </c>
    </row>
    <row r="22" spans="1:15" ht="12.75">
      <c r="A22" s="7">
        <f>A21+1</f>
        <v>18</v>
      </c>
      <c r="B22" s="27">
        <f>N21</f>
        <v>91804.68285431474</v>
      </c>
      <c r="C22" s="27">
        <f>C21</f>
        <v>21300</v>
      </c>
      <c r="D22" s="6">
        <f>D21</f>
        <v>0.022500000000000003</v>
      </c>
      <c r="E22" s="6">
        <f>E21</f>
        <v>0.022500000000000003</v>
      </c>
      <c r="F22" s="27">
        <f>IF(B22&lt;C22,B22*D22,C22*D22)</f>
        <v>479.25000000000006</v>
      </c>
      <c r="G22" s="27">
        <f>IF(B22&lt;C22,0,(B22-C22)*E22)</f>
        <v>1586.3553642220818</v>
      </c>
      <c r="H22" s="6">
        <f>H21</f>
        <v>0.02</v>
      </c>
      <c r="I22" s="30">
        <f>I21*(1+H22)</f>
        <v>14002.414191924245</v>
      </c>
      <c r="J22" s="37">
        <f>J21</f>
        <v>0.14</v>
      </c>
      <c r="K22" s="38">
        <f>G22*J22</f>
        <v>222.08975099109148</v>
      </c>
      <c r="L22" s="37">
        <f>L21</f>
        <v>0.135</v>
      </c>
      <c r="M22" s="38">
        <f>G22*L22</f>
        <v>214.15797416998106</v>
      </c>
      <c r="N22" s="38">
        <f>IF(B22+F22+G22-I22-K22-M22&gt;0,B22+F22+G22-I22-K22-M22,0)</f>
        <v>79431.62630145151</v>
      </c>
      <c r="O22" s="7">
        <f>IF(N22=0,0,1)</f>
        <v>1</v>
      </c>
    </row>
    <row r="23" spans="1:15" ht="12.75">
      <c r="A23" s="7">
        <f>A22+1</f>
        <v>19</v>
      </c>
      <c r="B23" s="27">
        <f>N22</f>
        <v>79431.62630145151</v>
      </c>
      <c r="C23" s="27">
        <f>C22</f>
        <v>21300</v>
      </c>
      <c r="D23" s="6">
        <f>D22</f>
        <v>0.022500000000000003</v>
      </c>
      <c r="E23" s="6">
        <f>E22</f>
        <v>0.022500000000000003</v>
      </c>
      <c r="F23" s="27">
        <f>IF(B23&lt;C23,B23*D23,C23*D23)</f>
        <v>479.25000000000006</v>
      </c>
      <c r="G23" s="27">
        <f>IF(B23&lt;C23,0,(B23-C23)*E23)</f>
        <v>1307.9615917826593</v>
      </c>
      <c r="H23" s="6">
        <f>H22</f>
        <v>0.02</v>
      </c>
      <c r="I23" s="30">
        <f>I22*(1+H23)</f>
        <v>14282.46247576273</v>
      </c>
      <c r="J23" s="37">
        <f>J22</f>
        <v>0.14</v>
      </c>
      <c r="K23" s="38">
        <f>G23*J23</f>
        <v>183.11462284957233</v>
      </c>
      <c r="L23" s="37">
        <f>L22</f>
        <v>0.135</v>
      </c>
      <c r="M23" s="38">
        <f>G23*L23</f>
        <v>176.574814890659</v>
      </c>
      <c r="N23" s="38">
        <f>IF(B23+F23+G23-I23-K23-M23&gt;0,B23+F23+G23-I23-K23-M23,0)</f>
        <v>66576.6859797312</v>
      </c>
      <c r="O23" s="7">
        <f>IF(N23=0,0,1)</f>
        <v>1</v>
      </c>
    </row>
    <row r="24" spans="1:15" ht="12.75">
      <c r="A24" s="7">
        <f>A23+1</f>
        <v>20</v>
      </c>
      <c r="B24" s="27">
        <f>N23</f>
        <v>66576.6859797312</v>
      </c>
      <c r="C24" s="27">
        <f>C23</f>
        <v>21300</v>
      </c>
      <c r="D24" s="6">
        <f>D23</f>
        <v>0.022500000000000003</v>
      </c>
      <c r="E24" s="6">
        <f>E23</f>
        <v>0.022500000000000003</v>
      </c>
      <c r="F24" s="27">
        <f>IF(B24&lt;C24,B24*D24,C24*D24)</f>
        <v>479.25000000000006</v>
      </c>
      <c r="G24" s="27">
        <f>IF(B24&lt;C24,0,(B24-C24)*E24)</f>
        <v>1018.7254345439522</v>
      </c>
      <c r="H24" s="6">
        <f>H23</f>
        <v>0.02</v>
      </c>
      <c r="I24" s="30">
        <f>I23*(1+H24)</f>
        <v>14568.111725277984</v>
      </c>
      <c r="J24" s="37">
        <f>J23</f>
        <v>0.14</v>
      </c>
      <c r="K24" s="38">
        <f>G24*J24</f>
        <v>142.62156083615332</v>
      </c>
      <c r="L24" s="37">
        <f>L23</f>
        <v>0.135</v>
      </c>
      <c r="M24" s="38">
        <f>G24*L24</f>
        <v>137.52793366343357</v>
      </c>
      <c r="N24" s="38">
        <f>IF(B24+F24+G24-I24-K24-M24&gt;0,B24+F24+G24-I24-K24-M24,0)</f>
        <v>53226.4001944976</v>
      </c>
      <c r="O24" s="7">
        <f>IF(N24=0,0,1)</f>
        <v>1</v>
      </c>
    </row>
    <row r="25" spans="1:15" ht="12.75">
      <c r="A25" s="7">
        <f>A24+1</f>
        <v>21</v>
      </c>
      <c r="B25" s="27">
        <f>N24</f>
        <v>53226.4001944976</v>
      </c>
      <c r="C25" s="27">
        <f>C24</f>
        <v>21300</v>
      </c>
      <c r="D25" s="6">
        <f>D24</f>
        <v>0.022500000000000003</v>
      </c>
      <c r="E25" s="6">
        <f>E24</f>
        <v>0.022500000000000003</v>
      </c>
      <c r="F25" s="27">
        <f>IF(B25&lt;C25,B25*D25,C25*D25)</f>
        <v>479.25000000000006</v>
      </c>
      <c r="G25" s="27">
        <f>IF(B25&lt;C25,0,(B25-C25)*E25)</f>
        <v>718.344004376196</v>
      </c>
      <c r="H25" s="6">
        <f>H24</f>
        <v>0.02</v>
      </c>
      <c r="I25" s="30">
        <f>I24*(1+H25)</f>
        <v>14859.473959783543</v>
      </c>
      <c r="J25" s="37">
        <f>J24</f>
        <v>0.14</v>
      </c>
      <c r="K25" s="38">
        <f>G25*J25</f>
        <v>100.56816061266746</v>
      </c>
      <c r="L25" s="37">
        <f>L24</f>
        <v>0.135</v>
      </c>
      <c r="M25" s="38">
        <f>G25*L25</f>
        <v>96.97644059078647</v>
      </c>
      <c r="N25" s="38">
        <f>IF(B25+F25+G25-I25-K25-M25&gt;0,B25+F25+G25-I25-K25-M25,0)</f>
        <v>39366.9756378868</v>
      </c>
      <c r="O25" s="7">
        <f>IF(N25=0,0,1)</f>
        <v>1</v>
      </c>
    </row>
    <row r="26" spans="1:15" ht="12.75">
      <c r="A26" s="7">
        <f>A25+1</f>
        <v>22</v>
      </c>
      <c r="B26" s="27">
        <f>N25</f>
        <v>39366.9756378868</v>
      </c>
      <c r="C26" s="27">
        <f>C25</f>
        <v>21300</v>
      </c>
      <c r="D26" s="6">
        <f>D25</f>
        <v>0.022500000000000003</v>
      </c>
      <c r="E26" s="6">
        <f>E25</f>
        <v>0.022500000000000003</v>
      </c>
      <c r="F26" s="27">
        <f>IF(B26&lt;C26,B26*D26,C26*D26)</f>
        <v>479.25000000000006</v>
      </c>
      <c r="G26" s="27">
        <f>IF(B26&lt;C26,0,(B26-C26)*E26)</f>
        <v>406.50695185245297</v>
      </c>
      <c r="H26" s="6">
        <f>H25</f>
        <v>0.02</v>
      </c>
      <c r="I26" s="30">
        <f>I25*(1+H26)</f>
        <v>15156.663438979214</v>
      </c>
      <c r="J26" s="37">
        <f>J25</f>
        <v>0.14</v>
      </c>
      <c r="K26" s="38">
        <f>G26*J26</f>
        <v>56.91097325934342</v>
      </c>
      <c r="L26" s="37">
        <f>L25</f>
        <v>0.135</v>
      </c>
      <c r="M26" s="38">
        <f>G26*L26</f>
        <v>54.87843850008115</v>
      </c>
      <c r="N26" s="38">
        <f>IF(B26+F26+G26-I26-K26-M26&gt;0,B26+F26+G26-I26-K26-M26,0)</f>
        <v>24984.279739000613</v>
      </c>
      <c r="O26" s="7">
        <f>IF(N26=0,0,1)</f>
        <v>1</v>
      </c>
    </row>
    <row r="27" spans="1:15" ht="12.75">
      <c r="A27" s="7">
        <f>A26+1</f>
        <v>23</v>
      </c>
      <c r="B27" s="27">
        <f>N26</f>
        <v>24984.279739000613</v>
      </c>
      <c r="C27" s="27">
        <f>C26</f>
        <v>21300</v>
      </c>
      <c r="D27" s="6">
        <f>D26</f>
        <v>0.022500000000000003</v>
      </c>
      <c r="E27" s="6">
        <f>E26</f>
        <v>0.022500000000000003</v>
      </c>
      <c r="F27" s="27">
        <f>IF(B27&lt;C27,B27*D27,C27*D27)</f>
        <v>479.25000000000006</v>
      </c>
      <c r="G27" s="27">
        <f>IF(B27&lt;C27,0,(B27-C27)*E27)</f>
        <v>82.8962941275138</v>
      </c>
      <c r="H27" s="6">
        <f>H26</f>
        <v>0.02</v>
      </c>
      <c r="I27" s="30">
        <f>I26*(1+H27)</f>
        <v>15459.796707758798</v>
      </c>
      <c r="J27" s="37">
        <f>J26</f>
        <v>0.14</v>
      </c>
      <c r="K27" s="38">
        <f>G27*J27</f>
        <v>11.605481177851933</v>
      </c>
      <c r="L27" s="37">
        <f>L26</f>
        <v>0.135</v>
      </c>
      <c r="M27" s="38">
        <f>G27*L27</f>
        <v>11.190999707214363</v>
      </c>
      <c r="N27" s="38">
        <f>IF(B27+F27+G27-I27-K27-M27&gt;0,B27+F27+G27-I27-K27-M27,0)</f>
        <v>10063.832844484261</v>
      </c>
      <c r="O27" s="7">
        <f>IF(N27=0,0,1)</f>
        <v>1</v>
      </c>
    </row>
    <row r="28" spans="1:15" ht="12.75">
      <c r="A28" s="7">
        <f>A27+1</f>
        <v>24</v>
      </c>
      <c r="B28" s="27">
        <f>N27</f>
        <v>10063.832844484261</v>
      </c>
      <c r="C28" s="27">
        <f>C27</f>
        <v>21300</v>
      </c>
      <c r="D28" s="6">
        <f>D27</f>
        <v>0.022500000000000003</v>
      </c>
      <c r="E28" s="6">
        <f>E27</f>
        <v>0.022500000000000003</v>
      </c>
      <c r="F28" s="27">
        <f>IF(B28&lt;C28,B28*D28,C28*D28)</f>
        <v>226.4362390008959</v>
      </c>
      <c r="G28" s="27">
        <f>IF(B28&lt;C28,0,(B28-C28)*E28)</f>
        <v>0</v>
      </c>
      <c r="H28" s="6">
        <f>H27</f>
        <v>0.02</v>
      </c>
      <c r="I28" s="30">
        <f>I27*(1+H28)</f>
        <v>15768.992641913974</v>
      </c>
      <c r="J28" s="37">
        <f>J27</f>
        <v>0.14</v>
      </c>
      <c r="K28" s="38">
        <f>G28*J28</f>
        <v>0</v>
      </c>
      <c r="L28" s="37">
        <f>L27</f>
        <v>0.135</v>
      </c>
      <c r="M28" s="38">
        <f>G28*L28</f>
        <v>0</v>
      </c>
      <c r="N28" s="38">
        <f>IF(B28+F28+G28-I28-K28-M28&gt;0,B28+F28+G28-I28-K28-M28,0)</f>
        <v>0</v>
      </c>
      <c r="O28" s="7">
        <f>IF(N28=0,0,1)</f>
        <v>0</v>
      </c>
    </row>
    <row r="29" spans="1:15" ht="12.75">
      <c r="A29" s="7">
        <f>A28+1</f>
        <v>25</v>
      </c>
      <c r="B29" s="27">
        <f>N28</f>
        <v>0</v>
      </c>
      <c r="C29" s="27">
        <f>C28</f>
        <v>21300</v>
      </c>
      <c r="D29" s="6">
        <f>D28</f>
        <v>0.022500000000000003</v>
      </c>
      <c r="E29" s="6">
        <f>E28</f>
        <v>0.022500000000000003</v>
      </c>
      <c r="F29" s="27">
        <f>IF(B29&lt;C29,B29*D29,C29*D29)</f>
        <v>0</v>
      </c>
      <c r="G29" s="27">
        <f>IF(B29&lt;C29,0,(B29-C29)*E29)</f>
        <v>0</v>
      </c>
      <c r="H29" s="6">
        <f>H28</f>
        <v>0.02</v>
      </c>
      <c r="I29" s="30">
        <f>I28*(1+H29)</f>
        <v>16084.372494752253</v>
      </c>
      <c r="J29" s="37">
        <f>J28</f>
        <v>0.14</v>
      </c>
      <c r="K29" s="38">
        <f>G29*J29</f>
        <v>0</v>
      </c>
      <c r="L29" s="37">
        <f>L28</f>
        <v>0.135</v>
      </c>
      <c r="M29" s="38">
        <f>G29*L29</f>
        <v>0</v>
      </c>
      <c r="N29" s="38">
        <f>IF(B29+F29+G29-I29-K29-M29&gt;0,B29+F29+G29-I29-K29-M29,0)</f>
        <v>0</v>
      </c>
      <c r="O29" s="7">
        <f>IF(N29=0,0,1)</f>
        <v>0</v>
      </c>
    </row>
    <row r="30" spans="1:15" ht="12.75">
      <c r="A30" s="7">
        <f>A29+1</f>
        <v>26</v>
      </c>
      <c r="B30" s="27">
        <f>N29</f>
        <v>0</v>
      </c>
      <c r="C30" s="27">
        <f>C29</f>
        <v>21300</v>
      </c>
      <c r="D30" s="6">
        <f>D29</f>
        <v>0.022500000000000003</v>
      </c>
      <c r="E30" s="6">
        <f>E29</f>
        <v>0.022500000000000003</v>
      </c>
      <c r="F30" s="27">
        <f>IF(B30&lt;C30,B30*D30,C30*D30)</f>
        <v>0</v>
      </c>
      <c r="G30" s="27">
        <f>IF(B30&lt;C30,0,(B30-C30)*E30)</f>
        <v>0</v>
      </c>
      <c r="H30" s="6">
        <f>H29</f>
        <v>0.02</v>
      </c>
      <c r="I30" s="30">
        <f>I29*(1+H30)</f>
        <v>16406.0599446473</v>
      </c>
      <c r="J30" s="37">
        <f>J29</f>
        <v>0.14</v>
      </c>
      <c r="K30" s="38">
        <f>G30*J30</f>
        <v>0</v>
      </c>
      <c r="L30" s="37">
        <f>L29</f>
        <v>0.135</v>
      </c>
      <c r="M30" s="38">
        <f>G30*L30</f>
        <v>0</v>
      </c>
      <c r="N30" s="38">
        <f>IF(B30+F30+G30-I30-K30-M30&gt;0,B30+F30+G30-I30-K30-M30,0)</f>
        <v>0</v>
      </c>
      <c r="O30" s="7">
        <f>IF(N30=0,0,1)</f>
        <v>0</v>
      </c>
    </row>
    <row r="31" spans="1:15" ht="12.75">
      <c r="A31" s="7">
        <f>A30+1</f>
        <v>27</v>
      </c>
      <c r="B31" s="27">
        <f>N30</f>
        <v>0</v>
      </c>
      <c r="C31" s="27">
        <f>C30</f>
        <v>21300</v>
      </c>
      <c r="D31" s="6">
        <f>D30</f>
        <v>0.022500000000000003</v>
      </c>
      <c r="E31" s="6">
        <f>E30</f>
        <v>0.022500000000000003</v>
      </c>
      <c r="F31" s="27">
        <f>IF(B31&lt;C31,B31*D31,C31*D31)</f>
        <v>0</v>
      </c>
      <c r="G31" s="27">
        <f>IF(B31&lt;C31,0,(B31-C31)*E31)</f>
        <v>0</v>
      </c>
      <c r="H31" s="6">
        <f>H30</f>
        <v>0.02</v>
      </c>
      <c r="I31" s="30">
        <f>I30*(1+H31)</f>
        <v>16734.181143540245</v>
      </c>
      <c r="J31" s="37">
        <f>J30</f>
        <v>0.14</v>
      </c>
      <c r="K31" s="38">
        <f>G31*J31</f>
        <v>0</v>
      </c>
      <c r="L31" s="37">
        <f>L30</f>
        <v>0.135</v>
      </c>
      <c r="M31" s="38">
        <f>G31*L31</f>
        <v>0</v>
      </c>
      <c r="N31" s="38">
        <f>IF(B31+F31+G31-I31-K31-M31&gt;0,B31+F31+G31-I31-K31-M31,0)</f>
        <v>0</v>
      </c>
      <c r="O31" s="7">
        <f>IF(N31=0,0,1)</f>
        <v>0</v>
      </c>
    </row>
    <row r="32" spans="1:15" ht="12.75">
      <c r="A32" s="7">
        <f>A31+1</f>
        <v>28</v>
      </c>
      <c r="B32" s="27">
        <f>N31</f>
        <v>0</v>
      </c>
      <c r="C32" s="27">
        <f>C31</f>
        <v>21300</v>
      </c>
      <c r="D32" s="6">
        <f>D31</f>
        <v>0.022500000000000003</v>
      </c>
      <c r="E32" s="6">
        <f>E31</f>
        <v>0.022500000000000003</v>
      </c>
      <c r="F32" s="27">
        <f>IF(B32&lt;C32,B32*D32,C32*D32)</f>
        <v>0</v>
      </c>
      <c r="G32" s="27">
        <f>IF(B32&lt;C32,0,(B32-C32)*E32)</f>
        <v>0</v>
      </c>
      <c r="H32" s="6">
        <f>H31</f>
        <v>0.02</v>
      </c>
      <c r="I32" s="30">
        <f>I31*(1+H32)</f>
        <v>17068.86476641105</v>
      </c>
      <c r="J32" s="37">
        <f>J31</f>
        <v>0.14</v>
      </c>
      <c r="K32" s="38">
        <f>G32*J32</f>
        <v>0</v>
      </c>
      <c r="L32" s="37">
        <f>L31</f>
        <v>0.135</v>
      </c>
      <c r="M32" s="38">
        <f>G32*L32</f>
        <v>0</v>
      </c>
      <c r="N32" s="38">
        <f>IF(B32+F32+G32-I32-K32-M32&gt;0,B32+F32+G32-I32-K32-M32,0)</f>
        <v>0</v>
      </c>
      <c r="O32" s="7">
        <f>IF(N32=0,0,1)</f>
        <v>0</v>
      </c>
    </row>
    <row r="33" spans="1:15" ht="12.75">
      <c r="A33" s="7">
        <f>A32+1</f>
        <v>29</v>
      </c>
      <c r="B33" s="27">
        <f>N32</f>
        <v>0</v>
      </c>
      <c r="C33" s="27">
        <f>C32</f>
        <v>21300</v>
      </c>
      <c r="D33" s="6">
        <f>D32</f>
        <v>0.022500000000000003</v>
      </c>
      <c r="E33" s="6">
        <f>E32</f>
        <v>0.022500000000000003</v>
      </c>
      <c r="F33" s="27">
        <f>IF(B33&lt;C33,B33*D33,C33*D33)</f>
        <v>0</v>
      </c>
      <c r="G33" s="27">
        <f>IF(B33&lt;C33,0,(B33-C33)*E33)</f>
        <v>0</v>
      </c>
      <c r="H33" s="6">
        <f>H32</f>
        <v>0.02</v>
      </c>
      <c r="I33" s="30">
        <f>I32*(1+H33)</f>
        <v>17410.24206173927</v>
      </c>
      <c r="J33" s="37">
        <f>J32</f>
        <v>0.14</v>
      </c>
      <c r="K33" s="38">
        <f>G33*J33</f>
        <v>0</v>
      </c>
      <c r="L33" s="37">
        <f>L32</f>
        <v>0.135</v>
      </c>
      <c r="M33" s="38">
        <f>G33*L33</f>
        <v>0</v>
      </c>
      <c r="N33" s="38">
        <f>IF(B33+F33+G33-I33-K33-M33&gt;0,B33+F33+G33-I33-K33-M33,0)</f>
        <v>0</v>
      </c>
      <c r="O33" s="7">
        <f>IF(N33=0,0,1)</f>
        <v>0</v>
      </c>
    </row>
    <row r="34" spans="1:15" ht="12.75">
      <c r="A34" s="7">
        <f>A33+1</f>
        <v>30</v>
      </c>
      <c r="B34" s="27">
        <f>N33</f>
        <v>0</v>
      </c>
      <c r="C34" s="27">
        <f>C33</f>
        <v>21300</v>
      </c>
      <c r="D34" s="6">
        <f>D33</f>
        <v>0.022500000000000003</v>
      </c>
      <c r="E34" s="6">
        <f>E33</f>
        <v>0.022500000000000003</v>
      </c>
      <c r="F34" s="27">
        <f>IF(B34&lt;C34,B34*D34,C34*D34)</f>
        <v>0</v>
      </c>
      <c r="G34" s="27">
        <f>IF(B34&lt;C34,0,(B34-C34)*E34)</f>
        <v>0</v>
      </c>
      <c r="H34" s="6">
        <f>H33</f>
        <v>0.02</v>
      </c>
      <c r="I34" s="30">
        <f>I33*(1+H34)</f>
        <v>17758.446902974058</v>
      </c>
      <c r="J34" s="37">
        <f>J33</f>
        <v>0.14</v>
      </c>
      <c r="K34" s="38">
        <f>G34*J34</f>
        <v>0</v>
      </c>
      <c r="L34" s="37">
        <f>L33</f>
        <v>0.135</v>
      </c>
      <c r="M34" s="38">
        <f>G34*L34</f>
        <v>0</v>
      </c>
      <c r="N34" s="38">
        <f>IF(B34+F34+G34-I34-K34-M34&gt;0,B34+F34+G34-I34-K34-M34,0)</f>
        <v>0</v>
      </c>
      <c r="O34" s="7">
        <f>IF(N34=0,0,1)</f>
        <v>0</v>
      </c>
    </row>
    <row r="35" spans="1:15" ht="12.75">
      <c r="A35" s="7">
        <f>A34+1</f>
        <v>31</v>
      </c>
      <c r="B35" s="27">
        <f>N34</f>
        <v>0</v>
      </c>
      <c r="C35" s="27">
        <f>C34</f>
        <v>21300</v>
      </c>
      <c r="D35" s="6">
        <f>D34</f>
        <v>0.022500000000000003</v>
      </c>
      <c r="E35" s="6">
        <f>E34</f>
        <v>0.022500000000000003</v>
      </c>
      <c r="F35" s="27">
        <f>IF(B35&lt;C35,B35*D35,C35*D35)</f>
        <v>0</v>
      </c>
      <c r="G35" s="27">
        <f>IF(B35&lt;C35,0,(B35-C35)*E35)</f>
        <v>0</v>
      </c>
      <c r="H35" s="6">
        <f>H34</f>
        <v>0.02</v>
      </c>
      <c r="I35" s="30">
        <f>I34*(1+H35)</f>
        <v>18113.615841033537</v>
      </c>
      <c r="J35" s="37">
        <f>J34</f>
        <v>0.14</v>
      </c>
      <c r="K35" s="38">
        <f>G35*J35</f>
        <v>0</v>
      </c>
      <c r="L35" s="37">
        <f>L34</f>
        <v>0.135</v>
      </c>
      <c r="M35" s="38">
        <f>G35*L35</f>
        <v>0</v>
      </c>
      <c r="N35" s="38">
        <f>IF(B35+F35+G35-I35-K35-M35&gt;0,B35+F35+G35-I35-K35-M35,0)</f>
        <v>0</v>
      </c>
      <c r="O35" s="7">
        <f>IF(N35=0,0,1)</f>
        <v>0</v>
      </c>
    </row>
    <row r="36" spans="1:15" ht="12.75">
      <c r="A36" s="7">
        <f>A35+1</f>
        <v>32</v>
      </c>
      <c r="B36" s="27">
        <f>N35</f>
        <v>0</v>
      </c>
      <c r="C36" s="27">
        <f>C35</f>
        <v>21300</v>
      </c>
      <c r="D36" s="6">
        <f>D35</f>
        <v>0.022500000000000003</v>
      </c>
      <c r="E36" s="6">
        <f>E35</f>
        <v>0.022500000000000003</v>
      </c>
      <c r="F36" s="27">
        <f>IF(B36&lt;C36,B36*D36,C36*D36)</f>
        <v>0</v>
      </c>
      <c r="G36" s="27">
        <f>IF(B36&lt;C36,0,(B36-C36)*E36)</f>
        <v>0</v>
      </c>
      <c r="H36" s="6">
        <f>H35</f>
        <v>0.02</v>
      </c>
      <c r="I36" s="30">
        <f>I35*(1+H36)</f>
        <v>18475.88815785421</v>
      </c>
      <c r="J36" s="37">
        <f>J35</f>
        <v>0.14</v>
      </c>
      <c r="K36" s="38">
        <f>G36*J36</f>
        <v>0</v>
      </c>
      <c r="L36" s="37">
        <f>L35</f>
        <v>0.135</v>
      </c>
      <c r="M36" s="38">
        <f>G36*L36</f>
        <v>0</v>
      </c>
      <c r="N36" s="38">
        <f>IF(B36+F36+G36-I36-K36-M36&gt;0,B36+F36+G36-I36-K36-M36,0)</f>
        <v>0</v>
      </c>
      <c r="O36" s="7">
        <f>IF(N36=0,0,1)</f>
        <v>0</v>
      </c>
    </row>
    <row r="37" spans="1:15" ht="12.75">
      <c r="A37" s="7">
        <f>A36+1</f>
        <v>33</v>
      </c>
      <c r="B37" s="27">
        <f>N36</f>
        <v>0</v>
      </c>
      <c r="C37" s="27">
        <f>C36</f>
        <v>21300</v>
      </c>
      <c r="D37" s="6">
        <f>D36</f>
        <v>0.022500000000000003</v>
      </c>
      <c r="E37" s="6">
        <f>E36</f>
        <v>0.022500000000000003</v>
      </c>
      <c r="F37" s="27">
        <f>IF(B37&lt;C37,B37*D37,C37*D37)</f>
        <v>0</v>
      </c>
      <c r="G37" s="27">
        <f>IF(B37&lt;C37,0,(B37-C37)*E37)</f>
        <v>0</v>
      </c>
      <c r="H37" s="6">
        <f>H36</f>
        <v>0.02</v>
      </c>
      <c r="I37" s="30">
        <f>I36*(1+H37)</f>
        <v>18845.405921011294</v>
      </c>
      <c r="J37" s="37">
        <f>J36</f>
        <v>0.14</v>
      </c>
      <c r="K37" s="38">
        <f>G37*J37</f>
        <v>0</v>
      </c>
      <c r="L37" s="37">
        <f>L36</f>
        <v>0.135</v>
      </c>
      <c r="M37" s="38">
        <f>G37*L37</f>
        <v>0</v>
      </c>
      <c r="N37" s="38">
        <f>IF(B37+F37+G37-I37-K37-M37&gt;0,B37+F37+G37-I37-K37-M37,0)</f>
        <v>0</v>
      </c>
      <c r="O37" s="7">
        <f>IF(N37=0,0,1)</f>
        <v>0</v>
      </c>
    </row>
    <row r="38" spans="1:15" ht="12.75">
      <c r="A38" s="7">
        <f>A37+1</f>
        <v>34</v>
      </c>
      <c r="B38" s="27">
        <f>N37</f>
        <v>0</v>
      </c>
      <c r="C38" s="27">
        <f>C37</f>
        <v>21300</v>
      </c>
      <c r="D38" s="6">
        <f>D37</f>
        <v>0.022500000000000003</v>
      </c>
      <c r="E38" s="6">
        <f>E37</f>
        <v>0.022500000000000003</v>
      </c>
      <c r="F38" s="27">
        <f>IF(B38&lt;C38,B38*D38,C38*D38)</f>
        <v>0</v>
      </c>
      <c r="G38" s="27">
        <f>IF(B38&lt;C38,0,(B38-C38)*E38)</f>
        <v>0</v>
      </c>
      <c r="H38" s="6">
        <f>H37</f>
        <v>0.02</v>
      </c>
      <c r="I38" s="30">
        <f>I37*(1+H38)</f>
        <v>19222.31403943152</v>
      </c>
      <c r="J38" s="37">
        <f>J37</f>
        <v>0.14</v>
      </c>
      <c r="K38" s="38">
        <f>G38*J38</f>
        <v>0</v>
      </c>
      <c r="L38" s="37">
        <f>L37</f>
        <v>0.135</v>
      </c>
      <c r="M38" s="38">
        <f>G38*L38</f>
        <v>0</v>
      </c>
      <c r="N38" s="38">
        <f>IF(B38+F38+G38-I38-K38-M38&gt;0,B38+F38+G38-I38-K38-M38,0)</f>
        <v>0</v>
      </c>
      <c r="O38" s="7">
        <f>IF(N38=0,0,1)</f>
        <v>0</v>
      </c>
    </row>
    <row r="39" spans="1:15" ht="12.75">
      <c r="A39" s="7">
        <f>A38+1</f>
        <v>35</v>
      </c>
      <c r="B39" s="27">
        <f>N38</f>
        <v>0</v>
      </c>
      <c r="C39" s="27">
        <f>C38</f>
        <v>21300</v>
      </c>
      <c r="D39" s="6">
        <f>D38</f>
        <v>0.022500000000000003</v>
      </c>
      <c r="E39" s="6">
        <f>E38</f>
        <v>0.022500000000000003</v>
      </c>
      <c r="F39" s="27">
        <f>IF(B39&lt;C39,B39*D39,C39*D39)</f>
        <v>0</v>
      </c>
      <c r="G39" s="27">
        <f>IF(B39&lt;C39,0,(B39-C39)*E39)</f>
        <v>0</v>
      </c>
      <c r="H39" s="6">
        <f>H38</f>
        <v>0.02</v>
      </c>
      <c r="I39" s="30">
        <f>I38*(1+H39)</f>
        <v>19606.76032022015</v>
      </c>
      <c r="J39" s="37">
        <f>J38</f>
        <v>0.14</v>
      </c>
      <c r="K39" s="38">
        <f>G39*J39</f>
        <v>0</v>
      </c>
      <c r="L39" s="37">
        <f>L38</f>
        <v>0.135</v>
      </c>
      <c r="M39" s="38">
        <f>G39*L39</f>
        <v>0</v>
      </c>
      <c r="N39" s="38">
        <f>IF(B39+F39+G39-I39-K39-M39&gt;0,B39+F39+G39-I39-K39-M39,0)</f>
        <v>0</v>
      </c>
      <c r="O39" s="7">
        <f>IF(N39=0,0,1)</f>
        <v>0</v>
      </c>
    </row>
    <row r="40" spans="1:15" ht="12.75">
      <c r="A40" s="7">
        <f>A39+1</f>
        <v>36</v>
      </c>
      <c r="B40" s="27">
        <f>N39</f>
        <v>0</v>
      </c>
      <c r="C40" s="27">
        <f>C39</f>
        <v>21300</v>
      </c>
      <c r="D40" s="6">
        <f>D39</f>
        <v>0.022500000000000003</v>
      </c>
      <c r="E40" s="6">
        <f>E39</f>
        <v>0.022500000000000003</v>
      </c>
      <c r="F40" s="27">
        <f>IF(B40&lt;C40,B40*D40,C40*D40)</f>
        <v>0</v>
      </c>
      <c r="G40" s="27">
        <f>IF(B40&lt;C40,0,(B40-C40)*E40)</f>
        <v>0</v>
      </c>
      <c r="H40" s="6">
        <f>H39</f>
        <v>0.02</v>
      </c>
      <c r="I40" s="30">
        <f>I39*(1+H40)</f>
        <v>19998.895526624554</v>
      </c>
      <c r="J40" s="37">
        <f>J39</f>
        <v>0.14</v>
      </c>
      <c r="K40" s="38">
        <f>G40*J40</f>
        <v>0</v>
      </c>
      <c r="L40" s="37">
        <f>L39</f>
        <v>0.135</v>
      </c>
      <c r="M40" s="38">
        <f>G40*L40</f>
        <v>0</v>
      </c>
      <c r="N40" s="38">
        <f>IF(B40+F40+G40-I40-K40-M40&gt;0,B40+F40+G40-I40-K40-M40,0)</f>
        <v>0</v>
      </c>
      <c r="O40" s="7">
        <f>IF(N40=0,0,1)</f>
        <v>0</v>
      </c>
    </row>
    <row r="41" spans="1:15" ht="12.75">
      <c r="A41" s="7">
        <f>A40+1</f>
        <v>37</v>
      </c>
      <c r="B41" s="27">
        <f>N40</f>
        <v>0</v>
      </c>
      <c r="C41" s="27">
        <f>C40</f>
        <v>21300</v>
      </c>
      <c r="D41" s="6">
        <f>D40</f>
        <v>0.022500000000000003</v>
      </c>
      <c r="E41" s="6">
        <f>E40</f>
        <v>0.022500000000000003</v>
      </c>
      <c r="F41" s="27">
        <f>IF(B41&lt;C41,B41*D41,C41*D41)</f>
        <v>0</v>
      </c>
      <c r="G41" s="27">
        <f>IF(B41&lt;C41,0,(B41-C41)*E41)</f>
        <v>0</v>
      </c>
      <c r="H41" s="6">
        <f>H40</f>
        <v>0.02</v>
      </c>
      <c r="I41" s="30">
        <f>I40*(1+H41)</f>
        <v>20398.873437157046</v>
      </c>
      <c r="J41" s="37">
        <f>J40</f>
        <v>0.14</v>
      </c>
      <c r="K41" s="38">
        <f>G41*J41</f>
        <v>0</v>
      </c>
      <c r="L41" s="37">
        <f>L40</f>
        <v>0.135</v>
      </c>
      <c r="M41" s="38">
        <f>G41*L41</f>
        <v>0</v>
      </c>
      <c r="N41" s="38">
        <f>IF(B41+F41+G41-I41-K41-M41&gt;0,B41+F41+G41-I41-K41-M41,0)</f>
        <v>0</v>
      </c>
      <c r="O41" s="7">
        <f>IF(N41=0,0,1)</f>
        <v>0</v>
      </c>
    </row>
    <row r="42" spans="1:15" ht="12.75">
      <c r="A42" s="7">
        <f>A41+1</f>
        <v>38</v>
      </c>
      <c r="B42" s="27">
        <f>N41</f>
        <v>0</v>
      </c>
      <c r="C42" s="27">
        <f>C41</f>
        <v>21300</v>
      </c>
      <c r="D42" s="6">
        <f>D41</f>
        <v>0.022500000000000003</v>
      </c>
      <c r="E42" s="6">
        <f>E41</f>
        <v>0.022500000000000003</v>
      </c>
      <c r="F42" s="27">
        <f>IF(B42&lt;C42,B42*D42,C42*D42)</f>
        <v>0</v>
      </c>
      <c r="G42" s="27">
        <f>IF(B42&lt;C42,0,(B42-C42)*E42)</f>
        <v>0</v>
      </c>
      <c r="H42" s="6">
        <f>H41</f>
        <v>0.02</v>
      </c>
      <c r="I42" s="30">
        <f>I41*(1+H42)</f>
        <v>20806.850905900188</v>
      </c>
      <c r="J42" s="37">
        <f>J41</f>
        <v>0.14</v>
      </c>
      <c r="K42" s="38">
        <f>G42*J42</f>
        <v>0</v>
      </c>
      <c r="L42" s="37">
        <f>L41</f>
        <v>0.135</v>
      </c>
      <c r="M42" s="38">
        <f>G42*L42</f>
        <v>0</v>
      </c>
      <c r="N42" s="38">
        <f>IF(B42+F42+G42-I42-K42-M42&gt;0,B42+F42+G42-I42-K42-M42,0)</f>
        <v>0</v>
      </c>
      <c r="O42" s="7">
        <f>IF(N42=0,0,1)</f>
        <v>0</v>
      </c>
    </row>
    <row r="43" spans="1:15" ht="12.75">
      <c r="A43" s="7">
        <f>A42+1</f>
        <v>39</v>
      </c>
      <c r="B43" s="27">
        <f>N42</f>
        <v>0</v>
      </c>
      <c r="C43" s="27">
        <f>C42</f>
        <v>21300</v>
      </c>
      <c r="D43" s="6">
        <f>D42</f>
        <v>0.022500000000000003</v>
      </c>
      <c r="E43" s="6">
        <f>E42</f>
        <v>0.022500000000000003</v>
      </c>
      <c r="F43" s="27">
        <f>IF(B43&lt;C43,B43*D43,C43*D43)</f>
        <v>0</v>
      </c>
      <c r="G43" s="27">
        <f>IF(B43&lt;C43,0,(B43-C43)*E43)</f>
        <v>0</v>
      </c>
      <c r="H43" s="6">
        <f>H42</f>
        <v>0.02</v>
      </c>
      <c r="I43" s="30">
        <f>I42*(1+H43)</f>
        <v>21222.98792401819</v>
      </c>
      <c r="J43" s="37">
        <f>J42</f>
        <v>0.14</v>
      </c>
      <c r="K43" s="38">
        <f>G43*J43</f>
        <v>0</v>
      </c>
      <c r="L43" s="37">
        <f>L42</f>
        <v>0.135</v>
      </c>
      <c r="M43" s="38">
        <f>G43*L43</f>
        <v>0</v>
      </c>
      <c r="N43" s="38">
        <f>IF(B43+F43+G43-I43-K43-M43&gt;0,B43+F43+G43-I43-K43-M43,0)</f>
        <v>0</v>
      </c>
      <c r="O43" s="7">
        <f>IF(N43=0,0,1)</f>
        <v>0</v>
      </c>
    </row>
    <row r="44" spans="1:15" ht="12.75">
      <c r="A44" s="7">
        <f>A43+1</f>
        <v>40</v>
      </c>
      <c r="B44" s="27">
        <f>N43</f>
        <v>0</v>
      </c>
      <c r="C44" s="27">
        <f>C43</f>
        <v>21300</v>
      </c>
      <c r="D44" s="6">
        <f>D43</f>
        <v>0.022500000000000003</v>
      </c>
      <c r="E44" s="6">
        <f>E43</f>
        <v>0.022500000000000003</v>
      </c>
      <c r="F44" s="27">
        <f>IF(B44&lt;C44,B44*D44,C44*D44)</f>
        <v>0</v>
      </c>
      <c r="G44" s="27">
        <f>IF(B44&lt;C44,0,(B44-C44)*E44)</f>
        <v>0</v>
      </c>
      <c r="H44" s="6">
        <f>H43</f>
        <v>0.02</v>
      </c>
      <c r="I44" s="30">
        <f>I43*(1+H44)</f>
        <v>21647.447682498554</v>
      </c>
      <c r="J44" s="37">
        <f>J43</f>
        <v>0.14</v>
      </c>
      <c r="K44" s="38">
        <f>G44*J44</f>
        <v>0</v>
      </c>
      <c r="L44" s="37">
        <f>L43</f>
        <v>0.135</v>
      </c>
      <c r="M44" s="38">
        <f>G44*L44</f>
        <v>0</v>
      </c>
      <c r="N44" s="38">
        <f>IF(B44+F44+G44-I44-K44-M44&gt;0,B44+F44+G44-I44-K44-M44,0)</f>
        <v>0</v>
      </c>
      <c r="O44" s="7">
        <f>IF(N44=0,0,1)</f>
        <v>0</v>
      </c>
    </row>
    <row r="45" spans="1:15" ht="12.75">
      <c r="A45" s="7">
        <f>A44+1</f>
        <v>41</v>
      </c>
      <c r="B45" s="27">
        <f>N44</f>
        <v>0</v>
      </c>
      <c r="C45" s="27">
        <f>C44</f>
        <v>21300</v>
      </c>
      <c r="D45" s="6">
        <f>D44</f>
        <v>0.022500000000000003</v>
      </c>
      <c r="E45" s="6">
        <f>E44</f>
        <v>0.022500000000000003</v>
      </c>
      <c r="F45" s="27">
        <f>IF(B45&lt;C45,B45*D45,C45*D45)</f>
        <v>0</v>
      </c>
      <c r="G45" s="27">
        <f>IF(B45&lt;C45,0,(B45-C45)*E45)</f>
        <v>0</v>
      </c>
      <c r="H45" s="6">
        <f>H44</f>
        <v>0.02</v>
      </c>
      <c r="I45" s="30">
        <f>I44*(1+H45)</f>
        <v>22080.396636148525</v>
      </c>
      <c r="J45" s="37">
        <f>J44</f>
        <v>0.14</v>
      </c>
      <c r="K45" s="38">
        <f>G45*J45</f>
        <v>0</v>
      </c>
      <c r="L45" s="37">
        <f>L44</f>
        <v>0.135</v>
      </c>
      <c r="M45" s="38">
        <f>G45*L45</f>
        <v>0</v>
      </c>
      <c r="N45" s="38">
        <f>IF(B45+F45+G45-I45-K45-M45&gt;0,B45+F45+G45-I45-K45-M45,0)</f>
        <v>0</v>
      </c>
      <c r="O45" s="7">
        <f>IF(N45=0,0,1)</f>
        <v>0</v>
      </c>
    </row>
    <row r="46" spans="1:15" ht="12.75">
      <c r="A46" s="7">
        <f>A45+1</f>
        <v>42</v>
      </c>
      <c r="B46" s="27">
        <f>N45</f>
        <v>0</v>
      </c>
      <c r="C46" s="27">
        <f>C45</f>
        <v>21300</v>
      </c>
      <c r="D46" s="6">
        <f>D45</f>
        <v>0.022500000000000003</v>
      </c>
      <c r="E46" s="6">
        <f>E45</f>
        <v>0.022500000000000003</v>
      </c>
      <c r="F46" s="27">
        <f>IF(B46&lt;C46,B46*D46,C46*D46)</f>
        <v>0</v>
      </c>
      <c r="G46" s="27">
        <f>IF(B46&lt;C46,0,(B46-C46)*E46)</f>
        <v>0</v>
      </c>
      <c r="H46" s="6">
        <f>H45</f>
        <v>0.02</v>
      </c>
      <c r="I46" s="30">
        <f>I45*(1+H46)</f>
        <v>22522.004568871496</v>
      </c>
      <c r="J46" s="37">
        <f>J45</f>
        <v>0.14</v>
      </c>
      <c r="K46" s="38">
        <f>G46*J46</f>
        <v>0</v>
      </c>
      <c r="L46" s="37">
        <f>L45</f>
        <v>0.135</v>
      </c>
      <c r="M46" s="38">
        <f>G46*L46</f>
        <v>0</v>
      </c>
      <c r="N46" s="38">
        <f>IF(B46+F46+G46-I46-K46-M46&gt;0,B46+F46+G46-I46-K46-M46,0)</f>
        <v>0</v>
      </c>
      <c r="O46" s="7">
        <f>IF(N46=0,0,1)</f>
        <v>0</v>
      </c>
    </row>
    <row r="47" spans="1:15" ht="12.75">
      <c r="A47" s="7">
        <f>A46+1</f>
        <v>43</v>
      </c>
      <c r="B47" s="27">
        <f>N46</f>
        <v>0</v>
      </c>
      <c r="C47" s="27">
        <f>C46</f>
        <v>21300</v>
      </c>
      <c r="D47" s="6">
        <f>D46</f>
        <v>0.022500000000000003</v>
      </c>
      <c r="E47" s="6">
        <f>E46</f>
        <v>0.022500000000000003</v>
      </c>
      <c r="F47" s="27">
        <f>IF(B47&lt;C47,B47*D47,C47*D47)</f>
        <v>0</v>
      </c>
      <c r="G47" s="27">
        <f>IF(B47&lt;C47,0,(B47-C47)*E47)</f>
        <v>0</v>
      </c>
      <c r="H47" s="6">
        <f>H46</f>
        <v>0.02</v>
      </c>
      <c r="I47" s="30">
        <f>I46*(1+H47)</f>
        <v>22972.444660248926</v>
      </c>
      <c r="J47" s="37">
        <f>J46</f>
        <v>0.14</v>
      </c>
      <c r="K47" s="38">
        <f>G47*J47</f>
        <v>0</v>
      </c>
      <c r="L47" s="37">
        <f>L46</f>
        <v>0.135</v>
      </c>
      <c r="M47" s="38">
        <f>G47*L47</f>
        <v>0</v>
      </c>
      <c r="N47" s="38">
        <f>IF(B47+F47+G47-I47-K47-M47&gt;0,B47+F47+G47-I47-K47-M47,0)</f>
        <v>0</v>
      </c>
      <c r="O47" s="7">
        <f>IF(N47=0,0,1)</f>
        <v>0</v>
      </c>
    </row>
    <row r="48" spans="1:15" ht="12.75">
      <c r="A48" s="7">
        <f>A47+1</f>
        <v>44</v>
      </c>
      <c r="B48" s="27">
        <f>N47</f>
        <v>0</v>
      </c>
      <c r="C48" s="27">
        <f>C47</f>
        <v>21300</v>
      </c>
      <c r="D48" s="6">
        <f>D47</f>
        <v>0.022500000000000003</v>
      </c>
      <c r="E48" s="6">
        <f>E47</f>
        <v>0.022500000000000003</v>
      </c>
      <c r="F48" s="27">
        <f>IF(B48&lt;C48,B48*D48,C48*D48)</f>
        <v>0</v>
      </c>
      <c r="G48" s="27">
        <f>IF(B48&lt;C48,0,(B48-C48)*E48)</f>
        <v>0</v>
      </c>
      <c r="H48" s="6">
        <f>H47</f>
        <v>0.02</v>
      </c>
      <c r="I48" s="30">
        <f>I47*(1+H48)</f>
        <v>23431.893553453905</v>
      </c>
      <c r="J48" s="37">
        <f>J47</f>
        <v>0.14</v>
      </c>
      <c r="K48" s="38">
        <f>G48*J48</f>
        <v>0</v>
      </c>
      <c r="L48" s="37">
        <f>L47</f>
        <v>0.135</v>
      </c>
      <c r="M48" s="38">
        <f>G48*L48</f>
        <v>0</v>
      </c>
      <c r="N48" s="38">
        <f>IF(B48+F48+G48-I48-K48-M48&gt;0,B48+F48+G48-I48-K48-M48,0)</f>
        <v>0</v>
      </c>
      <c r="O48" s="7">
        <f>IF(N48=0,0,1)</f>
        <v>0</v>
      </c>
    </row>
    <row r="49" spans="1:15" ht="12.75">
      <c r="A49" s="7">
        <f>A48+1</f>
        <v>45</v>
      </c>
      <c r="B49" s="27">
        <f>N48</f>
        <v>0</v>
      </c>
      <c r="C49" s="27">
        <f>C48</f>
        <v>21300</v>
      </c>
      <c r="D49" s="6">
        <f>D48</f>
        <v>0.022500000000000003</v>
      </c>
      <c r="E49" s="6">
        <f>E48</f>
        <v>0.022500000000000003</v>
      </c>
      <c r="F49" s="27">
        <f>IF(B49&lt;C49,B49*D49,C49*D49)</f>
        <v>0</v>
      </c>
      <c r="G49" s="27">
        <f>IF(B49&lt;C49,0,(B49-C49)*E49)</f>
        <v>0</v>
      </c>
      <c r="H49" s="6">
        <f>H48</f>
        <v>0.02</v>
      </c>
      <c r="I49" s="30">
        <f>I48*(1+H49)</f>
        <v>23900.531424522982</v>
      </c>
      <c r="J49" s="37">
        <f>J48</f>
        <v>0.14</v>
      </c>
      <c r="K49" s="38">
        <f>G49*J49</f>
        <v>0</v>
      </c>
      <c r="L49" s="37">
        <f>L48</f>
        <v>0.135</v>
      </c>
      <c r="M49" s="38">
        <f>G49*L49</f>
        <v>0</v>
      </c>
      <c r="N49" s="38">
        <f>IF(B49+F49+G49-I49-K49-M49&gt;0,B49+F49+G49-I49-K49-M49,0)</f>
        <v>0</v>
      </c>
      <c r="O49" s="7">
        <f>IF(N49=0,0,1)</f>
        <v>0</v>
      </c>
    </row>
    <row r="50" spans="1:15" ht="12.75">
      <c r="A50" s="7">
        <f>A49+1</f>
        <v>46</v>
      </c>
      <c r="B50" s="27">
        <f>N49</f>
        <v>0</v>
      </c>
      <c r="C50" s="27">
        <f>C49</f>
        <v>21300</v>
      </c>
      <c r="D50" s="6">
        <f>D49</f>
        <v>0.022500000000000003</v>
      </c>
      <c r="E50" s="6">
        <f>E49</f>
        <v>0.022500000000000003</v>
      </c>
      <c r="F50" s="27">
        <f>IF(B50&lt;C50,B50*D50,C50*D50)</f>
        <v>0</v>
      </c>
      <c r="G50" s="27">
        <f>IF(B50&lt;C50,0,(B50-C50)*E50)</f>
        <v>0</v>
      </c>
      <c r="H50" s="6">
        <f>H49</f>
        <v>0.02</v>
      </c>
      <c r="I50" s="30">
        <f>I49*(1+H50)</f>
        <v>24378.542053013443</v>
      </c>
      <c r="J50" s="37">
        <f>J49</f>
        <v>0.14</v>
      </c>
      <c r="K50" s="38">
        <f>G50*J50</f>
        <v>0</v>
      </c>
      <c r="L50" s="37">
        <f>L49</f>
        <v>0.135</v>
      </c>
      <c r="M50" s="38">
        <f>G50*L50</f>
        <v>0</v>
      </c>
      <c r="N50" s="38">
        <f>IF(B50+F50+G50-I50-K50-M50&gt;0,B50+F50+G50-I50-K50-M50,0)</f>
        <v>0</v>
      </c>
      <c r="O50" s="7">
        <f>IF(N50=0,0,1)</f>
        <v>0</v>
      </c>
    </row>
    <row r="51" spans="1:15" ht="12.75">
      <c r="A51" s="7">
        <f>A50+1</f>
        <v>47</v>
      </c>
      <c r="B51" s="27">
        <f>N50</f>
        <v>0</v>
      </c>
      <c r="C51" s="27">
        <f>C50</f>
        <v>21300</v>
      </c>
      <c r="D51" s="6">
        <f>D50</f>
        <v>0.022500000000000003</v>
      </c>
      <c r="E51" s="6">
        <f>E50</f>
        <v>0.022500000000000003</v>
      </c>
      <c r="F51" s="27">
        <f>IF(B51&lt;C51,B51*D51,C51*D51)</f>
        <v>0</v>
      </c>
      <c r="G51" s="27">
        <f>IF(B51&lt;C51,0,(B51-C51)*E51)</f>
        <v>0</v>
      </c>
      <c r="H51" s="6">
        <f>H50</f>
        <v>0.02</v>
      </c>
      <c r="I51" s="30">
        <f>I50*(1+H51)</f>
        <v>24866.112894073714</v>
      </c>
      <c r="J51" s="37">
        <f>J50</f>
        <v>0.14</v>
      </c>
      <c r="K51" s="38">
        <f>G51*J51</f>
        <v>0</v>
      </c>
      <c r="L51" s="37">
        <f>L50</f>
        <v>0.135</v>
      </c>
      <c r="M51" s="38">
        <f>G51*L51</f>
        <v>0</v>
      </c>
      <c r="N51" s="38">
        <f>IF(B51+F51+G51-I51-K51-M51&gt;0,B51+F51+G51-I51-K51-M51,0)</f>
        <v>0</v>
      </c>
      <c r="O51" s="7">
        <f>IF(N51=0,0,1)</f>
        <v>0</v>
      </c>
    </row>
    <row r="52" spans="1:15" ht="12.75">
      <c r="A52" s="7">
        <f>A51+1</f>
        <v>48</v>
      </c>
      <c r="B52" s="27">
        <f>N51</f>
        <v>0</v>
      </c>
      <c r="C52" s="27">
        <f>C51</f>
        <v>21300</v>
      </c>
      <c r="D52" s="6">
        <f>D51</f>
        <v>0.022500000000000003</v>
      </c>
      <c r="E52" s="6">
        <f>E51</f>
        <v>0.022500000000000003</v>
      </c>
      <c r="F52" s="27">
        <f>IF(B52&lt;C52,B52*D52,C52*D52)</f>
        <v>0</v>
      </c>
      <c r="G52" s="27">
        <f>IF(B52&lt;C52,0,(B52-C52)*E52)</f>
        <v>0</v>
      </c>
      <c r="H52" s="6">
        <f>H51</f>
        <v>0.02</v>
      </c>
      <c r="I52" s="30">
        <f>I51*(1+H52)</f>
        <v>25363.43515195519</v>
      </c>
      <c r="J52" s="37">
        <f>J51</f>
        <v>0.14</v>
      </c>
      <c r="K52" s="38">
        <f>G52*J52</f>
        <v>0</v>
      </c>
      <c r="L52" s="37">
        <f>L51</f>
        <v>0.135</v>
      </c>
      <c r="M52" s="38">
        <f>G52*L52</f>
        <v>0</v>
      </c>
      <c r="N52" s="38">
        <f>IF(B52+F52+G52-I52-K52-M52&gt;0,B52+F52+G52-I52-K52-M52,0)</f>
        <v>0</v>
      </c>
      <c r="O52" s="7">
        <f>IF(N52=0,0,1)</f>
        <v>0</v>
      </c>
    </row>
    <row r="53" spans="1:15" ht="12.75">
      <c r="A53" s="7">
        <f>A52+1</f>
        <v>49</v>
      </c>
      <c r="B53" s="27">
        <f>N52</f>
        <v>0</v>
      </c>
      <c r="C53" s="27">
        <f>C52</f>
        <v>21300</v>
      </c>
      <c r="D53" s="6">
        <f>D52</f>
        <v>0.022500000000000003</v>
      </c>
      <c r="E53" s="6">
        <f>E52</f>
        <v>0.022500000000000003</v>
      </c>
      <c r="F53" s="27">
        <f>IF(B53&lt;C53,B53*D53,C53*D53)</f>
        <v>0</v>
      </c>
      <c r="G53" s="27">
        <f>IF(B53&lt;C53,0,(B53-C53)*E53)</f>
        <v>0</v>
      </c>
      <c r="H53" s="6">
        <f>H52</f>
        <v>0.02</v>
      </c>
      <c r="I53" s="30">
        <f>I52*(1+H53)</f>
        <v>25870.70385499429</v>
      </c>
      <c r="J53" s="37">
        <f>J52</f>
        <v>0.14</v>
      </c>
      <c r="K53" s="38">
        <f>G53*J53</f>
        <v>0</v>
      </c>
      <c r="L53" s="37">
        <f>L52</f>
        <v>0.135</v>
      </c>
      <c r="M53" s="38">
        <f>G53*L53</f>
        <v>0</v>
      </c>
      <c r="N53" s="38">
        <f>IF(B53+F53+G53-I53-K53-M53&gt;0,B53+F53+G53-I53-K53-M53,0)</f>
        <v>0</v>
      </c>
      <c r="O53" s="7">
        <f>IF(N53=0,0,1)</f>
        <v>0</v>
      </c>
    </row>
    <row r="54" spans="1:15" ht="12.75">
      <c r="A54" s="7">
        <f>A53+1</f>
        <v>50</v>
      </c>
      <c r="B54" s="27">
        <f>N53</f>
        <v>0</v>
      </c>
      <c r="C54" s="27">
        <f>C53</f>
        <v>21300</v>
      </c>
      <c r="D54" s="6">
        <f>D53</f>
        <v>0.022500000000000003</v>
      </c>
      <c r="E54" s="6">
        <f>E53</f>
        <v>0.022500000000000003</v>
      </c>
      <c r="F54" s="27">
        <f>IF(B54&lt;C54,B54*D54,C54*D54)</f>
        <v>0</v>
      </c>
      <c r="G54" s="27">
        <f>IF(B54&lt;C54,0,(B54-C54)*E54)</f>
        <v>0</v>
      </c>
      <c r="H54" s="6">
        <f>H53</f>
        <v>0.02</v>
      </c>
      <c r="I54" s="30">
        <f>I53*(1+H54)</f>
        <v>26388.117932094177</v>
      </c>
      <c r="J54" s="37">
        <f>J53</f>
        <v>0.14</v>
      </c>
      <c r="K54" s="38">
        <f>G54*J54</f>
        <v>0</v>
      </c>
      <c r="L54" s="37">
        <f>L53</f>
        <v>0.135</v>
      </c>
      <c r="M54" s="38">
        <f>G54*L54</f>
        <v>0</v>
      </c>
      <c r="N54" s="38">
        <f>IF(B54+F54+G54-I54-K54-M54&gt;0,B54+F54+G54-I54-K54-M54,0)</f>
        <v>0</v>
      </c>
      <c r="O54" s="7">
        <f>IF(N54=0,0,1)</f>
        <v>0</v>
      </c>
    </row>
    <row r="55" spans="1:15" ht="12.75">
      <c r="A55" s="7">
        <f>A54+1</f>
        <v>51</v>
      </c>
      <c r="B55" s="27">
        <f>N54</f>
        <v>0</v>
      </c>
      <c r="C55" s="27">
        <f>C54</f>
        <v>21300</v>
      </c>
      <c r="D55" s="6">
        <f>D54</f>
        <v>0.022500000000000003</v>
      </c>
      <c r="E55" s="6">
        <f>E54</f>
        <v>0.022500000000000003</v>
      </c>
      <c r="F55" s="27">
        <f>IF(B55&lt;C55,B55*D55,C55*D55)</f>
        <v>0</v>
      </c>
      <c r="G55" s="27">
        <f>IF(B55&lt;C55,0,(B55-C55)*E55)</f>
        <v>0</v>
      </c>
      <c r="H55" s="6">
        <f>H54</f>
        <v>0.02</v>
      </c>
      <c r="I55" s="30">
        <f>I54*(1+H55)</f>
        <v>26915.880290736062</v>
      </c>
      <c r="J55" s="37">
        <f>J54</f>
        <v>0.14</v>
      </c>
      <c r="K55" s="38">
        <f>G55*J55</f>
        <v>0</v>
      </c>
      <c r="L55" s="37">
        <f>L54</f>
        <v>0.135</v>
      </c>
      <c r="M55" s="38">
        <f>G55*L55</f>
        <v>0</v>
      </c>
      <c r="N55" s="38">
        <f>IF(B55+F55+G55-I55-K55-M55&gt;0,B55+F55+G55-I55-K55-M55,0)</f>
        <v>0</v>
      </c>
      <c r="O55" s="7">
        <f>IF(N55=0,0,1)</f>
        <v>0</v>
      </c>
    </row>
    <row r="56" spans="1:15" ht="12.75">
      <c r="A56" s="7">
        <f>A55+1</f>
        <v>52</v>
      </c>
      <c r="B56" s="27">
        <f>N55</f>
        <v>0</v>
      </c>
      <c r="C56" s="27">
        <f>C55</f>
        <v>21300</v>
      </c>
      <c r="D56" s="6">
        <f>D55</f>
        <v>0.022500000000000003</v>
      </c>
      <c r="E56" s="6">
        <f>E55</f>
        <v>0.022500000000000003</v>
      </c>
      <c r="F56" s="27">
        <f>IF(B56&lt;C56,B56*D56,C56*D56)</f>
        <v>0</v>
      </c>
      <c r="G56" s="27">
        <f>IF(B56&lt;C56,0,(B56-C56)*E56)</f>
        <v>0</v>
      </c>
      <c r="H56" s="6">
        <f>H55</f>
        <v>0.02</v>
      </c>
      <c r="I56" s="30">
        <f>I55*(1+H56)</f>
        <v>27454.197896550784</v>
      </c>
      <c r="J56" s="37">
        <f>J55</f>
        <v>0.14</v>
      </c>
      <c r="K56" s="38">
        <f>G56*J56</f>
        <v>0</v>
      </c>
      <c r="L56" s="37">
        <f>L55</f>
        <v>0.135</v>
      </c>
      <c r="M56" s="38">
        <f>G56*L56</f>
        <v>0</v>
      </c>
      <c r="N56" s="38">
        <f>IF(B56+F56+G56-I56-K56-M56&gt;0,B56+F56+G56-I56-K56-M56,0)</f>
        <v>0</v>
      </c>
      <c r="O56" s="7">
        <f>IF(N56=0,0,1)</f>
        <v>0</v>
      </c>
    </row>
    <row r="57" spans="1:15" ht="12.75">
      <c r="A57" s="7">
        <f>A56+1</f>
        <v>53</v>
      </c>
      <c r="B57" s="27">
        <f>N56</f>
        <v>0</v>
      </c>
      <c r="C57" s="27">
        <f>C56</f>
        <v>21300</v>
      </c>
      <c r="D57" s="6">
        <f>D56</f>
        <v>0.022500000000000003</v>
      </c>
      <c r="E57" s="6">
        <f>E56</f>
        <v>0.022500000000000003</v>
      </c>
      <c r="F57" s="27">
        <f>IF(B57&lt;C57,B57*D57,C57*D57)</f>
        <v>0</v>
      </c>
      <c r="G57" s="27">
        <f>IF(B57&lt;C57,0,(B57-C57)*E57)</f>
        <v>0</v>
      </c>
      <c r="H57" s="6">
        <f>H56</f>
        <v>0.02</v>
      </c>
      <c r="I57" s="30">
        <f>I56*(1+H57)</f>
        <v>28003.2818544818</v>
      </c>
      <c r="J57" s="37">
        <f>J56</f>
        <v>0.14</v>
      </c>
      <c r="K57" s="38">
        <f>G57*J57</f>
        <v>0</v>
      </c>
      <c r="L57" s="37">
        <f>L56</f>
        <v>0.135</v>
      </c>
      <c r="M57" s="38">
        <f>G57*L57</f>
        <v>0</v>
      </c>
      <c r="N57" s="38">
        <f>IF(B57+F57+G57-I57-K57-M57&gt;0,B57+F57+G57-I57-K57-M57,0)</f>
        <v>0</v>
      </c>
      <c r="O57" s="7">
        <f>IF(N57=0,0,1)</f>
        <v>0</v>
      </c>
    </row>
    <row r="58" spans="1:15" ht="12.75">
      <c r="A58" s="7">
        <f>A57+1</f>
        <v>54</v>
      </c>
      <c r="B58" s="27">
        <f>N57</f>
        <v>0</v>
      </c>
      <c r="C58" s="27">
        <f>C57</f>
        <v>21300</v>
      </c>
      <c r="D58" s="6">
        <f>D57</f>
        <v>0.022500000000000003</v>
      </c>
      <c r="E58" s="6">
        <f>E57</f>
        <v>0.022500000000000003</v>
      </c>
      <c r="F58" s="27">
        <f>IF(B58&lt;C58,B58*D58,C58*D58)</f>
        <v>0</v>
      </c>
      <c r="G58" s="27">
        <f>IF(B58&lt;C58,0,(B58-C58)*E58)</f>
        <v>0</v>
      </c>
      <c r="H58" s="6">
        <f>H57</f>
        <v>0.02</v>
      </c>
      <c r="I58" s="30">
        <f>I57*(1+H58)</f>
        <v>28563.347491571436</v>
      </c>
      <c r="J58" s="37">
        <f>J57</f>
        <v>0.14</v>
      </c>
      <c r="K58" s="38">
        <f>G58*J58</f>
        <v>0</v>
      </c>
      <c r="L58" s="37">
        <f>L57</f>
        <v>0.135</v>
      </c>
      <c r="M58" s="38">
        <f>G58*L58</f>
        <v>0</v>
      </c>
      <c r="N58" s="38">
        <f>IF(B58+F58+G58-I58-K58-M58&gt;0,B58+F58+G58-I58-K58-M58,0)</f>
        <v>0</v>
      </c>
      <c r="O58" s="7">
        <f>IF(N58=0,0,1)</f>
        <v>0</v>
      </c>
    </row>
    <row r="59" spans="1:15" ht="12.75">
      <c r="A59" s="7">
        <f>A58+1</f>
        <v>55</v>
      </c>
      <c r="B59" s="27">
        <f>N58</f>
        <v>0</v>
      </c>
      <c r="C59" s="27">
        <f>C58</f>
        <v>21300</v>
      </c>
      <c r="D59" s="6">
        <f>D58</f>
        <v>0.022500000000000003</v>
      </c>
      <c r="E59" s="6">
        <f>E58</f>
        <v>0.022500000000000003</v>
      </c>
      <c r="F59" s="27">
        <f>IF(B59&lt;C59,B59*D59,C59*D59)</f>
        <v>0</v>
      </c>
      <c r="G59" s="27">
        <f>IF(B59&lt;C59,0,(B59-C59)*E59)</f>
        <v>0</v>
      </c>
      <c r="H59" s="6">
        <f>H58</f>
        <v>0.02</v>
      </c>
      <c r="I59" s="30">
        <f>I58*(1+H59)</f>
        <v>29134.614441402864</v>
      </c>
      <c r="J59" s="37">
        <f>J58</f>
        <v>0.14</v>
      </c>
      <c r="K59" s="38">
        <f>G59*J59</f>
        <v>0</v>
      </c>
      <c r="L59" s="37">
        <f>L58</f>
        <v>0.135</v>
      </c>
      <c r="M59" s="38">
        <f>G59*L59</f>
        <v>0</v>
      </c>
      <c r="N59" s="38">
        <f>IF(B59+F59+G59-I59-K59-M59&gt;0,B59+F59+G59-I59-K59-M59,0)</f>
        <v>0</v>
      </c>
      <c r="O59" s="7">
        <f>IF(N59=0,0,1)</f>
        <v>0</v>
      </c>
    </row>
    <row r="60" spans="1:15" ht="12.75">
      <c r="A60" s="7">
        <f>A59+1</f>
        <v>56</v>
      </c>
      <c r="B60" s="27">
        <f>N59</f>
        <v>0</v>
      </c>
      <c r="C60" s="27">
        <f>C59</f>
        <v>21300</v>
      </c>
      <c r="D60" s="6">
        <f>D59</f>
        <v>0.022500000000000003</v>
      </c>
      <c r="E60" s="6">
        <f>E59</f>
        <v>0.022500000000000003</v>
      </c>
      <c r="F60" s="27">
        <f>IF(B60&lt;C60,B60*D60,C60*D60)</f>
        <v>0</v>
      </c>
      <c r="G60" s="27">
        <f>IF(B60&lt;C60,0,(B60-C60)*E60)</f>
        <v>0</v>
      </c>
      <c r="H60" s="6">
        <f>H59</f>
        <v>0.02</v>
      </c>
      <c r="I60" s="30">
        <f>I59*(1+H60)</f>
        <v>29717.30673023092</v>
      </c>
      <c r="J60" s="37">
        <f>J59</f>
        <v>0.14</v>
      </c>
      <c r="K60" s="38">
        <f>G60*J60</f>
        <v>0</v>
      </c>
      <c r="L60" s="37">
        <f>L59</f>
        <v>0.135</v>
      </c>
      <c r="M60" s="38">
        <f>G60*L60</f>
        <v>0</v>
      </c>
      <c r="N60" s="38">
        <f>IF(B60+F60+G60-I60-K60-M60&gt;0,B60+F60+G60-I60-K60-M60,0)</f>
        <v>0</v>
      </c>
      <c r="O60" s="7">
        <f>IF(N60=0,0,1)</f>
        <v>0</v>
      </c>
    </row>
    <row r="61" spans="1:15" ht="12.75">
      <c r="A61" s="7">
        <f>A60+1</f>
        <v>57</v>
      </c>
      <c r="B61" s="27">
        <f>N60</f>
        <v>0</v>
      </c>
      <c r="C61" s="27">
        <f>C60</f>
        <v>21300</v>
      </c>
      <c r="D61" s="6">
        <f>D60</f>
        <v>0.022500000000000003</v>
      </c>
      <c r="E61" s="6">
        <f>E60</f>
        <v>0.022500000000000003</v>
      </c>
      <c r="F61" s="27">
        <f>IF(B61&lt;C61,B61*D61,C61*D61)</f>
        <v>0</v>
      </c>
      <c r="G61" s="27">
        <f>IF(B61&lt;C61,0,(B61-C61)*E61)</f>
        <v>0</v>
      </c>
      <c r="H61" s="6">
        <f>H60</f>
        <v>0.02</v>
      </c>
      <c r="I61" s="30">
        <f>I60*(1+H61)</f>
        <v>30311.65286483554</v>
      </c>
      <c r="J61" s="37">
        <f>J60</f>
        <v>0.14</v>
      </c>
      <c r="K61" s="38">
        <f>G61*J61</f>
        <v>0</v>
      </c>
      <c r="L61" s="37">
        <f>L60</f>
        <v>0.135</v>
      </c>
      <c r="M61" s="38">
        <f>G61*L61</f>
        <v>0</v>
      </c>
      <c r="N61" s="38">
        <f>IF(B61+F61+G61-I61-K61-M61&gt;0,B61+F61+G61-I61-K61-M61,0)</f>
        <v>0</v>
      </c>
      <c r="O61" s="7">
        <f>IF(N61=0,0,1)</f>
        <v>0</v>
      </c>
    </row>
    <row r="62" spans="1:15" ht="12.75">
      <c r="A62" s="7">
        <f>A61+1</f>
        <v>58</v>
      </c>
      <c r="B62" s="27">
        <f>N61</f>
        <v>0</v>
      </c>
      <c r="C62" s="27">
        <f>C61</f>
        <v>21300</v>
      </c>
      <c r="D62" s="6">
        <f>D61</f>
        <v>0.022500000000000003</v>
      </c>
      <c r="E62" s="6">
        <f>E61</f>
        <v>0.022500000000000003</v>
      </c>
      <c r="F62" s="27">
        <f>IF(B62&lt;C62,B62*D62,C62*D62)</f>
        <v>0</v>
      </c>
      <c r="G62" s="27">
        <f>IF(B62&lt;C62,0,(B62-C62)*E62)</f>
        <v>0</v>
      </c>
      <c r="H62" s="6">
        <f>H61</f>
        <v>0.02</v>
      </c>
      <c r="I62" s="30">
        <f>I61*(1+H62)</f>
        <v>30917.885922132253</v>
      </c>
      <c r="J62" s="37">
        <f>J61</f>
        <v>0.14</v>
      </c>
      <c r="K62" s="38">
        <f>G62*J62</f>
        <v>0</v>
      </c>
      <c r="L62" s="37">
        <f>L61</f>
        <v>0.135</v>
      </c>
      <c r="M62" s="38">
        <f>G62*L62</f>
        <v>0</v>
      </c>
      <c r="N62" s="38">
        <f>IF(B62+F62+G62-I62-K62-M62&gt;0,B62+F62+G62-I62-K62-M62,0)</f>
        <v>0</v>
      </c>
      <c r="O62" s="7">
        <f>IF(N62=0,0,1)</f>
        <v>0</v>
      </c>
    </row>
    <row r="63" spans="1:15" ht="12.75">
      <c r="A63" s="7">
        <f>A62+1</f>
        <v>59</v>
      </c>
      <c r="B63" s="27">
        <f>N62</f>
        <v>0</v>
      </c>
      <c r="C63" s="27">
        <f>C62</f>
        <v>21300</v>
      </c>
      <c r="D63" s="6">
        <f>D62</f>
        <v>0.022500000000000003</v>
      </c>
      <c r="E63" s="6">
        <f>E62</f>
        <v>0.022500000000000003</v>
      </c>
      <c r="F63" s="27">
        <f>IF(B63&lt;C63,B63*D63,C63*D63)</f>
        <v>0</v>
      </c>
      <c r="G63" s="27">
        <f>IF(B63&lt;C63,0,(B63-C63)*E63)</f>
        <v>0</v>
      </c>
      <c r="H63" s="6">
        <f>H62</f>
        <v>0.02</v>
      </c>
      <c r="I63" s="30">
        <f>I62*(1+H63)</f>
        <v>31536.2436405749</v>
      </c>
      <c r="J63" s="37">
        <f>J62</f>
        <v>0.14</v>
      </c>
      <c r="K63" s="38">
        <f>G63*J63</f>
        <v>0</v>
      </c>
      <c r="L63" s="37">
        <f>L62</f>
        <v>0.135</v>
      </c>
      <c r="M63" s="38">
        <f>G63*L63</f>
        <v>0</v>
      </c>
      <c r="N63" s="38">
        <f>IF(B63+F63+G63-I63-K63-M63&gt;0,B63+F63+G63-I63-K63-M63,0)</f>
        <v>0</v>
      </c>
      <c r="O63" s="7">
        <f>IF(N63=0,0,1)</f>
        <v>0</v>
      </c>
    </row>
    <row r="64" spans="1:15" ht="12.75">
      <c r="A64" s="7">
        <f>A63+1</f>
        <v>60</v>
      </c>
      <c r="B64" s="27">
        <f>N63</f>
        <v>0</v>
      </c>
      <c r="C64" s="27">
        <f>C63</f>
        <v>21300</v>
      </c>
      <c r="D64" s="6">
        <f>D63</f>
        <v>0.022500000000000003</v>
      </c>
      <c r="E64" s="6">
        <f>E63</f>
        <v>0.022500000000000003</v>
      </c>
      <c r="F64" s="27">
        <f>IF(B64&lt;C64,B64*D64,C64*D64)</f>
        <v>0</v>
      </c>
      <c r="G64" s="27">
        <f>IF(B64&lt;C64,0,(B64-C64)*E64)</f>
        <v>0</v>
      </c>
      <c r="H64" s="6">
        <f>H63</f>
        <v>0.02</v>
      </c>
      <c r="I64" s="30">
        <f>I63*(1+H64)</f>
        <v>32166.968513386397</v>
      </c>
      <c r="J64" s="37">
        <f>J63</f>
        <v>0.14</v>
      </c>
      <c r="K64" s="38">
        <f>G64*J64</f>
        <v>0</v>
      </c>
      <c r="L64" s="37">
        <f>L63</f>
        <v>0.135</v>
      </c>
      <c r="M64" s="38">
        <f>G64*L64</f>
        <v>0</v>
      </c>
      <c r="N64" s="38">
        <f>IF(B64+F64+G64-I64-K64-M64&gt;0,B64+F64+G64-I64-K64-M64,0)</f>
        <v>0</v>
      </c>
      <c r="O64" s="7">
        <f>IF(N64=0,0,1)</f>
        <v>0</v>
      </c>
    </row>
    <row r="65" spans="1:15" ht="12.75">
      <c r="A65" s="7">
        <f>A64+1</f>
        <v>61</v>
      </c>
      <c r="B65" s="27">
        <f>N64</f>
        <v>0</v>
      </c>
      <c r="C65" s="27">
        <f>C64</f>
        <v>21300</v>
      </c>
      <c r="D65" s="6">
        <f>D64</f>
        <v>0.022500000000000003</v>
      </c>
      <c r="E65" s="6">
        <f>E64</f>
        <v>0.022500000000000003</v>
      </c>
      <c r="F65" s="27">
        <f>IF(B65&lt;C65,B65*D65,C65*D65)</f>
        <v>0</v>
      </c>
      <c r="G65" s="27">
        <f>IF(B65&lt;C65,0,(B65-C65)*E65)</f>
        <v>0</v>
      </c>
      <c r="H65" s="6">
        <f>H64</f>
        <v>0.02</v>
      </c>
      <c r="I65" s="30">
        <f>I64*(1+H65)</f>
        <v>32810.307883654124</v>
      </c>
      <c r="J65" s="37">
        <f>J64</f>
        <v>0.14</v>
      </c>
      <c r="K65" s="38">
        <f>G65*J65</f>
        <v>0</v>
      </c>
      <c r="L65" s="37">
        <f>L64</f>
        <v>0.135</v>
      </c>
      <c r="M65" s="38">
        <f>G65*L65</f>
        <v>0</v>
      </c>
      <c r="N65" s="38">
        <f>IF(B65+F65+G65-I65-K65-M65&gt;0,B65+F65+G65-I65-K65-M65,0)</f>
        <v>0</v>
      </c>
      <c r="O65" s="7">
        <f>IF(N65=0,0,1)</f>
        <v>0</v>
      </c>
    </row>
    <row r="66" spans="1:15" ht="12.75">
      <c r="A66" s="7">
        <f>A65+1</f>
        <v>62</v>
      </c>
      <c r="B66" s="27">
        <f>N65</f>
        <v>0</v>
      </c>
      <c r="C66" s="27">
        <f>C65</f>
        <v>21300</v>
      </c>
      <c r="D66" s="6">
        <f>D65</f>
        <v>0.022500000000000003</v>
      </c>
      <c r="E66" s="6">
        <f>E65</f>
        <v>0.022500000000000003</v>
      </c>
      <c r="F66" s="27">
        <f>IF(B66&lt;C66,B66*D66,C66*D66)</f>
        <v>0</v>
      </c>
      <c r="G66" s="27">
        <f>IF(B66&lt;C66,0,(B66-C66)*E66)</f>
        <v>0</v>
      </c>
      <c r="H66" s="6">
        <f>H65</f>
        <v>0.02</v>
      </c>
      <c r="I66" s="30">
        <f>I65*(1+H66)</f>
        <v>33466.51404132721</v>
      </c>
      <c r="J66" s="37">
        <f>J65</f>
        <v>0.14</v>
      </c>
      <c r="K66" s="38">
        <f>G66*J66</f>
        <v>0</v>
      </c>
      <c r="L66" s="37">
        <f>L65</f>
        <v>0.135</v>
      </c>
      <c r="M66" s="38">
        <f>G66*L66</f>
        <v>0</v>
      </c>
      <c r="N66" s="38">
        <f>IF(B66+F66+G66-I66-K66-M66&gt;0,B66+F66+G66-I66-K66-M66,0)</f>
        <v>0</v>
      </c>
      <c r="O66" s="7">
        <f>IF(N66=0,0,1)</f>
        <v>0</v>
      </c>
    </row>
    <row r="67" spans="1:15" ht="12.75">
      <c r="A67" s="7">
        <f>A66+1</f>
        <v>63</v>
      </c>
      <c r="B67" s="27">
        <f>N66</f>
        <v>0</v>
      </c>
      <c r="C67" s="27">
        <f>C66</f>
        <v>21300</v>
      </c>
      <c r="D67" s="6">
        <f>D66</f>
        <v>0.022500000000000003</v>
      </c>
      <c r="E67" s="6">
        <f>E66</f>
        <v>0.022500000000000003</v>
      </c>
      <c r="F67" s="27">
        <f>IF(B67&lt;C67,B67*D67,C67*D67)</f>
        <v>0</v>
      </c>
      <c r="G67" s="27">
        <f>IF(B67&lt;C67,0,(B67-C67)*E67)</f>
        <v>0</v>
      </c>
      <c r="H67" s="6">
        <f>H66</f>
        <v>0.02</v>
      </c>
      <c r="I67" s="30">
        <f>I66*(1+H67)</f>
        <v>34135.84432215375</v>
      </c>
      <c r="J67" s="37">
        <f>J66</f>
        <v>0.14</v>
      </c>
      <c r="K67" s="38">
        <f>G67*J67</f>
        <v>0</v>
      </c>
      <c r="L67" s="37">
        <f>L66</f>
        <v>0.135</v>
      </c>
      <c r="M67" s="38">
        <f>G67*L67</f>
        <v>0</v>
      </c>
      <c r="N67" s="38">
        <f>IF(B67+F67+G67-I67-K67-M67&gt;0,B67+F67+G67-I67-K67-M67,0)</f>
        <v>0</v>
      </c>
      <c r="O67" s="7">
        <f>IF(N67=0,0,1)</f>
        <v>0</v>
      </c>
    </row>
    <row r="68" spans="1:15" ht="12.75">
      <c r="A68" s="7">
        <f>A67+1</f>
        <v>64</v>
      </c>
      <c r="B68" s="27">
        <f>N67</f>
        <v>0</v>
      </c>
      <c r="C68" s="27">
        <f>C67</f>
        <v>21300</v>
      </c>
      <c r="D68" s="6">
        <f>D67</f>
        <v>0.022500000000000003</v>
      </c>
      <c r="E68" s="6">
        <f>E67</f>
        <v>0.022500000000000003</v>
      </c>
      <c r="F68" s="27">
        <f>IF(B68&lt;C68,B68*D68,C68*D68)</f>
        <v>0</v>
      </c>
      <c r="G68" s="27">
        <f>IF(B68&lt;C68,0,(B68-C68)*E68)</f>
        <v>0</v>
      </c>
      <c r="H68" s="6">
        <f>H67</f>
        <v>0.02</v>
      </c>
      <c r="I68" s="30">
        <f>I67*(1+H68)</f>
        <v>34818.56120859683</v>
      </c>
      <c r="J68" s="37">
        <f>J67</f>
        <v>0.14</v>
      </c>
      <c r="K68" s="38">
        <f>G68*J68</f>
        <v>0</v>
      </c>
      <c r="L68" s="37">
        <f>L67</f>
        <v>0.135</v>
      </c>
      <c r="M68" s="38">
        <f>G68*L68</f>
        <v>0</v>
      </c>
      <c r="N68" s="38">
        <f>IF(B68+F68+G68-I68-K68-M68&gt;0,B68+F68+G68-I68-K68-M68,0)</f>
        <v>0</v>
      </c>
      <c r="O68" s="7">
        <f>IF(N68=0,0,1)</f>
        <v>0</v>
      </c>
    </row>
    <row r="69" spans="1:15" ht="12.75">
      <c r="A69" s="7">
        <f>A68+1</f>
        <v>65</v>
      </c>
      <c r="B69" s="27">
        <f>N68</f>
        <v>0</v>
      </c>
      <c r="C69" s="27">
        <f>C68</f>
        <v>21300</v>
      </c>
      <c r="D69" s="6">
        <f>D68</f>
        <v>0.022500000000000003</v>
      </c>
      <c r="E69" s="6">
        <f>E68</f>
        <v>0.022500000000000003</v>
      </c>
      <c r="F69" s="27">
        <f>IF(B69&lt;C69,B69*D69,C69*D69)</f>
        <v>0</v>
      </c>
      <c r="G69" s="27">
        <f>IF(B69&lt;C69,0,(B69-C69)*E69)</f>
        <v>0</v>
      </c>
      <c r="H69" s="6">
        <f>H68</f>
        <v>0.02</v>
      </c>
      <c r="I69" s="30">
        <f>I68*(1+H69)</f>
        <v>35514.93243276877</v>
      </c>
      <c r="J69" s="37">
        <f>J68</f>
        <v>0.14</v>
      </c>
      <c r="K69" s="38">
        <f>G69*J69</f>
        <v>0</v>
      </c>
      <c r="L69" s="37">
        <f>L68</f>
        <v>0.135</v>
      </c>
      <c r="M69" s="38">
        <f>G69*L69</f>
        <v>0</v>
      </c>
      <c r="N69" s="38">
        <f>IF(B69+F69+G69-I69-K69-M69&gt;0,B69+F69+G69-I69-K69-M69,0)</f>
        <v>0</v>
      </c>
      <c r="O69" s="7">
        <f>IF(N69=0,0,1)</f>
        <v>0</v>
      </c>
    </row>
    <row r="70" spans="1:15" ht="12.75">
      <c r="A70" s="7">
        <f>A69+1</f>
        <v>66</v>
      </c>
      <c r="B70" s="27">
        <f>N69</f>
        <v>0</v>
      </c>
      <c r="C70" s="27">
        <f>C69</f>
        <v>21300</v>
      </c>
      <c r="D70" s="6">
        <f>D69</f>
        <v>0.022500000000000003</v>
      </c>
      <c r="E70" s="6">
        <f>E69</f>
        <v>0.022500000000000003</v>
      </c>
      <c r="F70" s="27">
        <f>IF(B70&lt;C70,B70*D70,C70*D70)</f>
        <v>0</v>
      </c>
      <c r="G70" s="27">
        <f>IF(B70&lt;C70,0,(B70-C70)*E70)</f>
        <v>0</v>
      </c>
      <c r="H70" s="6">
        <f>H69</f>
        <v>0.02</v>
      </c>
      <c r="I70" s="30">
        <f>I69*(1+H70)</f>
        <v>36225.23108142415</v>
      </c>
      <c r="J70" s="37">
        <f>J69</f>
        <v>0.14</v>
      </c>
      <c r="K70" s="38">
        <f>G70*J70</f>
        <v>0</v>
      </c>
      <c r="L70" s="37">
        <f>L69</f>
        <v>0.135</v>
      </c>
      <c r="M70" s="38">
        <f>G70*L70</f>
        <v>0</v>
      </c>
      <c r="N70" s="38">
        <f>IF(B70+F70+G70-I70-K70-M70&gt;0,B70+F70+G70-I70-K70-M70,0)</f>
        <v>0</v>
      </c>
      <c r="O70" s="7">
        <f>IF(N70=0,0,1)</f>
        <v>0</v>
      </c>
    </row>
    <row r="71" spans="1:15" ht="12.75">
      <c r="A71" s="7">
        <f>A70+1</f>
        <v>67</v>
      </c>
      <c r="B71" s="27">
        <f>N70</f>
        <v>0</v>
      </c>
      <c r="C71" s="27">
        <f>C70</f>
        <v>21300</v>
      </c>
      <c r="D71" s="6">
        <f>D70</f>
        <v>0.022500000000000003</v>
      </c>
      <c r="E71" s="6">
        <f>E70</f>
        <v>0.022500000000000003</v>
      </c>
      <c r="F71" s="27">
        <f>IF(B71&lt;C71,B71*D71,C71*D71)</f>
        <v>0</v>
      </c>
      <c r="G71" s="27">
        <f>IF(B71&lt;C71,0,(B71-C71)*E71)</f>
        <v>0</v>
      </c>
      <c r="H71" s="6">
        <f>H70</f>
        <v>0.02</v>
      </c>
      <c r="I71" s="30">
        <f>I70*(1+H71)</f>
        <v>36949.73570305263</v>
      </c>
      <c r="J71" s="37">
        <f>J70</f>
        <v>0.14</v>
      </c>
      <c r="K71" s="38">
        <f>G71*J71</f>
        <v>0</v>
      </c>
      <c r="L71" s="37">
        <f>L70</f>
        <v>0.135</v>
      </c>
      <c r="M71" s="38">
        <f>G71*L71</f>
        <v>0</v>
      </c>
      <c r="N71" s="38">
        <f>IF(B71+F71+G71-I71-K71-M71&gt;0,B71+F71+G71-I71-K71-M71,0)</f>
        <v>0</v>
      </c>
      <c r="O71" s="7">
        <f>IF(N71=0,0,1)</f>
        <v>0</v>
      </c>
    </row>
    <row r="72" spans="1:15" ht="12.75">
      <c r="A72" s="7">
        <f>A71+1</f>
        <v>68</v>
      </c>
      <c r="B72" s="27">
        <f>N71</f>
        <v>0</v>
      </c>
      <c r="C72" s="27">
        <f>C71</f>
        <v>21300</v>
      </c>
      <c r="D72" s="6">
        <f>D71</f>
        <v>0.022500000000000003</v>
      </c>
      <c r="E72" s="6">
        <f>E71</f>
        <v>0.022500000000000003</v>
      </c>
      <c r="F72" s="27">
        <f>IF(B72&lt;C72,B72*D72,C72*D72)</f>
        <v>0</v>
      </c>
      <c r="G72" s="27">
        <f>IF(B72&lt;C72,0,(B72-C72)*E72)</f>
        <v>0</v>
      </c>
      <c r="H72" s="6">
        <f>H71</f>
        <v>0.02</v>
      </c>
      <c r="I72" s="30">
        <f>I71*(1+H72)</f>
        <v>37688.730417113686</v>
      </c>
      <c r="J72" s="37">
        <f>J71</f>
        <v>0.14</v>
      </c>
      <c r="K72" s="38">
        <f>G72*J72</f>
        <v>0</v>
      </c>
      <c r="L72" s="37">
        <f>L71</f>
        <v>0.135</v>
      </c>
      <c r="M72" s="38">
        <f>G72*L72</f>
        <v>0</v>
      </c>
      <c r="N72" s="38">
        <f>IF(B72+F72+G72-I72-K72-M72&gt;0,B72+F72+G72-I72-K72-M72,0)</f>
        <v>0</v>
      </c>
      <c r="O72" s="7">
        <f>IF(N72=0,0,1)</f>
        <v>0</v>
      </c>
    </row>
    <row r="73" spans="1:15" ht="12.75">
      <c r="A73" s="7">
        <f>A72+1</f>
        <v>69</v>
      </c>
      <c r="B73" s="27">
        <f>N72</f>
        <v>0</v>
      </c>
      <c r="C73" s="27">
        <f>C72</f>
        <v>21300</v>
      </c>
      <c r="D73" s="6">
        <f>D72</f>
        <v>0.022500000000000003</v>
      </c>
      <c r="E73" s="6">
        <f>E72</f>
        <v>0.022500000000000003</v>
      </c>
      <c r="F73" s="27">
        <f>IF(B73&lt;C73,B73*D73,C73*D73)</f>
        <v>0</v>
      </c>
      <c r="G73" s="27">
        <f>IF(B73&lt;C73,0,(B73-C73)*E73)</f>
        <v>0</v>
      </c>
      <c r="H73" s="6">
        <f>H72</f>
        <v>0.02</v>
      </c>
      <c r="I73" s="30">
        <f>I72*(1+H73)</f>
        <v>38442.50502545596</v>
      </c>
      <c r="J73" s="37">
        <f>J72</f>
        <v>0.14</v>
      </c>
      <c r="K73" s="38">
        <f>G73*J73</f>
        <v>0</v>
      </c>
      <c r="L73" s="37">
        <f>L72</f>
        <v>0.135</v>
      </c>
      <c r="M73" s="38">
        <f>G73*L73</f>
        <v>0</v>
      </c>
      <c r="N73" s="38">
        <f>IF(B73+F73+G73-I73-K73-M73&gt;0,B73+F73+G73-I73-K73-M73,0)</f>
        <v>0</v>
      </c>
      <c r="O73" s="7">
        <f>IF(N73=0,0,1)</f>
        <v>0</v>
      </c>
    </row>
    <row r="74" spans="1:15" ht="12.75">
      <c r="A74" s="7">
        <f>A73+1</f>
        <v>70</v>
      </c>
      <c r="B74" s="27">
        <f>N73</f>
        <v>0</v>
      </c>
      <c r="C74" s="27">
        <f>C73</f>
        <v>21300</v>
      </c>
      <c r="D74" s="6">
        <f>D73</f>
        <v>0.022500000000000003</v>
      </c>
      <c r="E74" s="6">
        <f>E73</f>
        <v>0.022500000000000003</v>
      </c>
      <c r="F74" s="27">
        <f>IF(B74&lt;C74,B74*D74,C74*D74)</f>
        <v>0</v>
      </c>
      <c r="G74" s="27">
        <f>IF(B74&lt;C74,0,(B74-C74)*E74)</f>
        <v>0</v>
      </c>
      <c r="H74" s="6">
        <f>H73</f>
        <v>0.02</v>
      </c>
      <c r="I74" s="30">
        <f>I73*(1+H74)</f>
        <v>39211.35512596508</v>
      </c>
      <c r="J74" s="37">
        <f>J73</f>
        <v>0.14</v>
      </c>
      <c r="K74" s="38">
        <f>G74*J74</f>
        <v>0</v>
      </c>
      <c r="L74" s="37">
        <f>L73</f>
        <v>0.135</v>
      </c>
      <c r="M74" s="38">
        <f>G74*L74</f>
        <v>0</v>
      </c>
      <c r="N74" s="38">
        <f>IF(B74+F74+G74-I74-K74-M74&gt;0,B74+F74+G74-I74-K74-M74,0)</f>
        <v>0</v>
      </c>
      <c r="O74" s="7">
        <f>IF(N74=0,0,1)</f>
        <v>0</v>
      </c>
    </row>
    <row r="75" spans="1:15" ht="12.75">
      <c r="A75" s="7">
        <f>A74+1</f>
        <v>71</v>
      </c>
      <c r="B75" s="27">
        <f>N74</f>
        <v>0</v>
      </c>
      <c r="C75" s="27">
        <f>C74</f>
        <v>21300</v>
      </c>
      <c r="D75" s="6">
        <f>D74</f>
        <v>0.022500000000000003</v>
      </c>
      <c r="E75" s="6">
        <f>E74</f>
        <v>0.022500000000000003</v>
      </c>
      <c r="F75" s="27">
        <f>IF(B75&lt;C75,B75*D75,C75*D75)</f>
        <v>0</v>
      </c>
      <c r="G75" s="27">
        <f>IF(B75&lt;C75,0,(B75-C75)*E75)</f>
        <v>0</v>
      </c>
      <c r="H75" s="6">
        <f>H74</f>
        <v>0.02</v>
      </c>
      <c r="I75" s="30">
        <f>I74*(1+H75)</f>
        <v>39995.58222848438</v>
      </c>
      <c r="J75" s="37">
        <f>J74</f>
        <v>0.14</v>
      </c>
      <c r="K75" s="38">
        <f>G75*J75</f>
        <v>0</v>
      </c>
      <c r="L75" s="37">
        <f>L74</f>
        <v>0.135</v>
      </c>
      <c r="M75" s="38">
        <f>G75*L75</f>
        <v>0</v>
      </c>
      <c r="N75" s="38">
        <f>IF(B75+F75+G75-I75-K75-M75&gt;0,B75+F75+G75-I75-K75-M75,0)</f>
        <v>0</v>
      </c>
      <c r="O75" s="7">
        <f>IF(N75=0,0,1)</f>
        <v>0</v>
      </c>
    </row>
    <row r="76" spans="1:15" ht="12.75">
      <c r="A76" s="7">
        <f>A75+1</f>
        <v>72</v>
      </c>
      <c r="B76" s="27">
        <f>N75</f>
        <v>0</v>
      </c>
      <c r="C76" s="27">
        <f>C75</f>
        <v>21300</v>
      </c>
      <c r="D76" s="6">
        <f>D75</f>
        <v>0.022500000000000003</v>
      </c>
      <c r="E76" s="6">
        <f>E75</f>
        <v>0.022500000000000003</v>
      </c>
      <c r="F76" s="27">
        <f>IF(B76&lt;C76,B76*D76,C76*D76)</f>
        <v>0</v>
      </c>
      <c r="G76" s="27">
        <f>IF(B76&lt;C76,0,(B76-C76)*E76)</f>
        <v>0</v>
      </c>
      <c r="H76" s="6">
        <f>H75</f>
        <v>0.02</v>
      </c>
      <c r="I76" s="30">
        <f>I75*(1+H76)</f>
        <v>40795.49387305407</v>
      </c>
      <c r="J76" s="37">
        <f>J75</f>
        <v>0.14</v>
      </c>
      <c r="K76" s="38">
        <f>G76*J76</f>
        <v>0</v>
      </c>
      <c r="L76" s="37">
        <f>L75</f>
        <v>0.135</v>
      </c>
      <c r="M76" s="38">
        <f>G76*L76</f>
        <v>0</v>
      </c>
      <c r="N76" s="38">
        <f>IF(B76+F76+G76-I76-K76-M76&gt;0,B76+F76+G76-I76-K76-M76,0)</f>
        <v>0</v>
      </c>
      <c r="O76" s="7">
        <f>IF(N76=0,0,1)</f>
        <v>0</v>
      </c>
    </row>
    <row r="77" spans="1:15" ht="12.75">
      <c r="A77" s="7">
        <f>A76+1</f>
        <v>73</v>
      </c>
      <c r="B77" s="27">
        <f>N76</f>
        <v>0</v>
      </c>
      <c r="C77" s="27">
        <f>C76</f>
        <v>21300</v>
      </c>
      <c r="D77" s="6">
        <f>D76</f>
        <v>0.022500000000000003</v>
      </c>
      <c r="E77" s="6">
        <f>E76</f>
        <v>0.022500000000000003</v>
      </c>
      <c r="F77" s="27">
        <f>IF(B77&lt;C77,B77*D77,C77*D77)</f>
        <v>0</v>
      </c>
      <c r="G77" s="27">
        <f>IF(B77&lt;C77,0,(B77-C77)*E77)</f>
        <v>0</v>
      </c>
      <c r="H77" s="6">
        <f>H76</f>
        <v>0.02</v>
      </c>
      <c r="I77" s="30">
        <f>I76*(1+H77)</f>
        <v>41611.40375051515</v>
      </c>
      <c r="J77" s="37">
        <f>J76</f>
        <v>0.14</v>
      </c>
      <c r="K77" s="38">
        <f>G77*J77</f>
        <v>0</v>
      </c>
      <c r="L77" s="37">
        <f>L76</f>
        <v>0.135</v>
      </c>
      <c r="M77" s="38">
        <f>G77*L77</f>
        <v>0</v>
      </c>
      <c r="N77" s="38">
        <f>IF(B77+F77+G77-I77-K77-M77&gt;0,B77+F77+G77-I77-K77-M77,0)</f>
        <v>0</v>
      </c>
      <c r="O77" s="7">
        <f>IF(N77=0,0,1)</f>
        <v>0</v>
      </c>
    </row>
    <row r="78" spans="1:15" ht="12.75">
      <c r="A78" s="7">
        <f>A77+1</f>
        <v>74</v>
      </c>
      <c r="B78" s="27">
        <f>N77</f>
        <v>0</v>
      </c>
      <c r="C78" s="27">
        <f>C77</f>
        <v>21300</v>
      </c>
      <c r="D78" s="6">
        <f>D77</f>
        <v>0.022500000000000003</v>
      </c>
      <c r="E78" s="6">
        <f>E77</f>
        <v>0.022500000000000003</v>
      </c>
      <c r="F78" s="27">
        <f>IF(B78&lt;C78,B78*D78,C78*D78)</f>
        <v>0</v>
      </c>
      <c r="G78" s="27">
        <f>IF(B78&lt;C78,0,(B78-C78)*E78)</f>
        <v>0</v>
      </c>
      <c r="H78" s="6">
        <f>H77</f>
        <v>0.02</v>
      </c>
      <c r="I78" s="30">
        <f>I77*(1+H78)</f>
        <v>42443.63182552545</v>
      </c>
      <c r="J78" s="37">
        <f>J77</f>
        <v>0.14</v>
      </c>
      <c r="K78" s="38">
        <f>G78*J78</f>
        <v>0</v>
      </c>
      <c r="L78" s="37">
        <f>L77</f>
        <v>0.135</v>
      </c>
      <c r="M78" s="38">
        <f>G78*L78</f>
        <v>0</v>
      </c>
      <c r="N78" s="38">
        <f>IF(B78+F78+G78-I78-K78-M78&gt;0,B78+F78+G78-I78-K78-M78,0)</f>
        <v>0</v>
      </c>
      <c r="O78" s="7">
        <f>IF(N78=0,0,1)</f>
        <v>0</v>
      </c>
    </row>
    <row r="79" spans="1:15" ht="12.75">
      <c r="A79" s="7">
        <f>A78+1</f>
        <v>75</v>
      </c>
      <c r="B79" s="27">
        <f>N78</f>
        <v>0</v>
      </c>
      <c r="C79" s="27">
        <f>C78</f>
        <v>21300</v>
      </c>
      <c r="D79" s="6">
        <f>D78</f>
        <v>0.022500000000000003</v>
      </c>
      <c r="E79" s="6">
        <f>E78</f>
        <v>0.022500000000000003</v>
      </c>
      <c r="F79" s="27">
        <f>IF(B79&lt;C79,B79*D79,C79*D79)</f>
        <v>0</v>
      </c>
      <c r="G79" s="27">
        <f>IF(B79&lt;C79,0,(B79-C79)*E79)</f>
        <v>0</v>
      </c>
      <c r="H79" s="6">
        <f>H78</f>
        <v>0.02</v>
      </c>
      <c r="I79" s="30">
        <f>I78*(1+H79)</f>
        <v>43292.50446203596</v>
      </c>
      <c r="J79" s="37">
        <f>J78</f>
        <v>0.14</v>
      </c>
      <c r="K79" s="38">
        <f>G79*J79</f>
        <v>0</v>
      </c>
      <c r="L79" s="37">
        <f>L78</f>
        <v>0.135</v>
      </c>
      <c r="M79" s="38">
        <f>G79*L79</f>
        <v>0</v>
      </c>
      <c r="N79" s="38">
        <f>IF(B79+F79+G79-I79-K79-M79&gt;0,B79+F79+G79-I79-K79-M79,0)</f>
        <v>0</v>
      </c>
      <c r="O79" s="7">
        <f>IF(N79=0,0,1)</f>
        <v>0</v>
      </c>
    </row>
    <row r="80" spans="1:15" ht="12.75">
      <c r="A80" s="7">
        <f>A79+1</f>
        <v>76</v>
      </c>
      <c r="B80" s="27">
        <f>N79</f>
        <v>0</v>
      </c>
      <c r="C80" s="27">
        <f>C79</f>
        <v>21300</v>
      </c>
      <c r="D80" s="6">
        <f>D79</f>
        <v>0.022500000000000003</v>
      </c>
      <c r="E80" s="6">
        <f>E79</f>
        <v>0.022500000000000003</v>
      </c>
      <c r="F80" s="27">
        <f>IF(B80&lt;C80,B80*D80,C80*D80)</f>
        <v>0</v>
      </c>
      <c r="G80" s="27">
        <f>IF(B80&lt;C80,0,(B80-C80)*E80)</f>
        <v>0</v>
      </c>
      <c r="H80" s="6">
        <f>H79</f>
        <v>0.02</v>
      </c>
      <c r="I80" s="30">
        <f>I79*(1+H80)</f>
        <v>44158.35455127668</v>
      </c>
      <c r="J80" s="37">
        <f>J79</f>
        <v>0.14</v>
      </c>
      <c r="K80" s="38">
        <f>G80*J80</f>
        <v>0</v>
      </c>
      <c r="L80" s="37">
        <f>L79</f>
        <v>0.135</v>
      </c>
      <c r="M80" s="38">
        <f>G80*L80</f>
        <v>0</v>
      </c>
      <c r="N80" s="38">
        <f>IF(B80+F80+G80-I80-K80-M80&gt;0,B80+F80+G80-I80-K80-M80,0)</f>
        <v>0</v>
      </c>
      <c r="O80" s="7">
        <f>IF(N80=0,0,1)</f>
        <v>0</v>
      </c>
    </row>
    <row r="81" spans="1:15" ht="12.75">
      <c r="A81" s="7">
        <f>A80+1</f>
        <v>77</v>
      </c>
      <c r="B81" s="27">
        <f>N80</f>
        <v>0</v>
      </c>
      <c r="C81" s="27">
        <f>C80</f>
        <v>21300</v>
      </c>
      <c r="D81" s="6">
        <f>D80</f>
        <v>0.022500000000000003</v>
      </c>
      <c r="E81" s="6">
        <f>E80</f>
        <v>0.022500000000000003</v>
      </c>
      <c r="F81" s="27">
        <f>IF(B81&lt;C81,B81*D81,C81*D81)</f>
        <v>0</v>
      </c>
      <c r="G81" s="27">
        <f>IF(B81&lt;C81,0,(B81-C81)*E81)</f>
        <v>0</v>
      </c>
      <c r="H81" s="6">
        <f>H80</f>
        <v>0.02</v>
      </c>
      <c r="I81" s="30">
        <f>I80*(1+H81)</f>
        <v>45041.521642302214</v>
      </c>
      <c r="J81" s="37">
        <f>J80</f>
        <v>0.14</v>
      </c>
      <c r="K81" s="38">
        <f>G81*J81</f>
        <v>0</v>
      </c>
      <c r="L81" s="37">
        <f>L80</f>
        <v>0.135</v>
      </c>
      <c r="M81" s="38">
        <f>G81*L81</f>
        <v>0</v>
      </c>
      <c r="N81" s="38">
        <f>IF(B81+F81+G81-I81-K81-M81&gt;0,B81+F81+G81-I81-K81-M81,0)</f>
        <v>0</v>
      </c>
      <c r="O81" s="7">
        <f>IF(N81=0,0,1)</f>
        <v>0</v>
      </c>
    </row>
    <row r="82" spans="1:15" ht="12.75">
      <c r="A82" s="7">
        <f>A81+1</f>
        <v>78</v>
      </c>
      <c r="B82" s="27">
        <f>N81</f>
        <v>0</v>
      </c>
      <c r="C82" s="27">
        <f>C81</f>
        <v>21300</v>
      </c>
      <c r="D82" s="6">
        <f>D81</f>
        <v>0.022500000000000003</v>
      </c>
      <c r="E82" s="6">
        <f>E81</f>
        <v>0.022500000000000003</v>
      </c>
      <c r="F82" s="27">
        <f>IF(B82&lt;C82,B82*D82,C82*D82)</f>
        <v>0</v>
      </c>
      <c r="G82" s="27">
        <f>IF(B82&lt;C82,0,(B82-C82)*E82)</f>
        <v>0</v>
      </c>
      <c r="H82" s="6">
        <f>H81</f>
        <v>0.02</v>
      </c>
      <c r="I82" s="30">
        <f>I81*(1+H82)</f>
        <v>45942.35207514826</v>
      </c>
      <c r="J82" s="37">
        <f>J81</f>
        <v>0.14</v>
      </c>
      <c r="K82" s="38">
        <f>G82*J82</f>
        <v>0</v>
      </c>
      <c r="L82" s="37">
        <f>L81</f>
        <v>0.135</v>
      </c>
      <c r="M82" s="38">
        <f>G82*L82</f>
        <v>0</v>
      </c>
      <c r="N82" s="38">
        <f>IF(B82+F82+G82-I82-K82-M82&gt;0,B82+F82+G82-I82-K82-M82,0)</f>
        <v>0</v>
      </c>
      <c r="O82" s="7">
        <f>IF(N82=0,0,1)</f>
        <v>0</v>
      </c>
    </row>
    <row r="83" spans="1:15" ht="12.75">
      <c r="A83" s="7">
        <f>A82+1</f>
        <v>79</v>
      </c>
      <c r="B83" s="27">
        <f>N82</f>
        <v>0</v>
      </c>
      <c r="C83" s="27">
        <f>C82</f>
        <v>21300</v>
      </c>
      <c r="D83" s="6">
        <f>D82</f>
        <v>0.022500000000000003</v>
      </c>
      <c r="E83" s="6">
        <f>E82</f>
        <v>0.022500000000000003</v>
      </c>
      <c r="F83" s="27">
        <f>IF(B83&lt;C83,B83*D83,C83*D83)</f>
        <v>0</v>
      </c>
      <c r="G83" s="27">
        <f>IF(B83&lt;C83,0,(B83-C83)*E83)</f>
        <v>0</v>
      </c>
      <c r="H83" s="6">
        <f>H82</f>
        <v>0.02</v>
      </c>
      <c r="I83" s="30">
        <f>I82*(1+H83)</f>
        <v>46861.19911665122</v>
      </c>
      <c r="J83" s="37">
        <f>J82</f>
        <v>0.14</v>
      </c>
      <c r="K83" s="38">
        <f>G83*J83</f>
        <v>0</v>
      </c>
      <c r="L83" s="37">
        <f>L82</f>
        <v>0.135</v>
      </c>
      <c r="M83" s="38">
        <f>G83*L83</f>
        <v>0</v>
      </c>
      <c r="N83" s="38">
        <f>IF(B83+F83+G83-I83-K83-M83&gt;0,B83+F83+G83-I83-K83-M83,0)</f>
        <v>0</v>
      </c>
      <c r="O83" s="7">
        <f>IF(N83=0,0,1)</f>
        <v>0</v>
      </c>
    </row>
    <row r="84" spans="1:15" ht="12.75">
      <c r="A84" s="7">
        <f>A83+1</f>
        <v>80</v>
      </c>
      <c r="B84" s="27">
        <f>N83</f>
        <v>0</v>
      </c>
      <c r="C84" s="27">
        <f>C83</f>
        <v>21300</v>
      </c>
      <c r="D84" s="6">
        <f>D83</f>
        <v>0.022500000000000003</v>
      </c>
      <c r="E84" s="6">
        <f>E83</f>
        <v>0.022500000000000003</v>
      </c>
      <c r="F84" s="27">
        <f>IF(B84&lt;C84,B84*D84,C84*D84)</f>
        <v>0</v>
      </c>
      <c r="G84" s="27">
        <f>IF(B84&lt;C84,0,(B84-C84)*E84)</f>
        <v>0</v>
      </c>
      <c r="H84" s="6">
        <f>H83</f>
        <v>0.02</v>
      </c>
      <c r="I84" s="30">
        <f>I83*(1+H84)</f>
        <v>47798.42309898425</v>
      </c>
      <c r="J84" s="37">
        <f>J83</f>
        <v>0.14</v>
      </c>
      <c r="K84" s="38">
        <f>G84*J84</f>
        <v>0</v>
      </c>
      <c r="L84" s="37">
        <f>L83</f>
        <v>0.135</v>
      </c>
      <c r="M84" s="38">
        <f>G84*L84</f>
        <v>0</v>
      </c>
      <c r="N84" s="38">
        <f>IF(B84+F84+G84-I84-K84-M84&gt;0,B84+F84+G84-I84-K84-M84,0)</f>
        <v>0</v>
      </c>
      <c r="O84" s="7">
        <f>IF(N84=0,0,1)</f>
        <v>0</v>
      </c>
    </row>
    <row r="85" spans="1:15" ht="12.75">
      <c r="A85" s="7">
        <f>A84+1</f>
        <v>81</v>
      </c>
      <c r="B85" s="27">
        <f>N84</f>
        <v>0</v>
      </c>
      <c r="C85" s="27">
        <f>C84</f>
        <v>21300</v>
      </c>
      <c r="D85" s="6">
        <f>D84</f>
        <v>0.022500000000000003</v>
      </c>
      <c r="E85" s="6">
        <f>E84</f>
        <v>0.022500000000000003</v>
      </c>
      <c r="F85" s="27">
        <f>IF(B85&lt;C85,B85*D85,C85*D85)</f>
        <v>0</v>
      </c>
      <c r="G85" s="27">
        <f>IF(B85&lt;C85,0,(B85-C85)*E85)</f>
        <v>0</v>
      </c>
      <c r="H85" s="6">
        <f>H84</f>
        <v>0.02</v>
      </c>
      <c r="I85" s="30">
        <f>I84*(1+H85)</f>
        <v>48754.39156096393</v>
      </c>
      <c r="J85" s="37">
        <f>J84</f>
        <v>0.14</v>
      </c>
      <c r="K85" s="38">
        <f>G85*J85</f>
        <v>0</v>
      </c>
      <c r="L85" s="37">
        <f>L84</f>
        <v>0.135</v>
      </c>
      <c r="M85" s="38">
        <f>G85*L85</f>
        <v>0</v>
      </c>
      <c r="N85" s="38">
        <f>IF(B85+F85+G85-I85-K85-M85&gt;0,B85+F85+G85-I85-K85-M85,0)</f>
        <v>0</v>
      </c>
      <c r="O85" s="7">
        <f>IF(N85=0,0,1)</f>
        <v>0</v>
      </c>
    </row>
    <row r="86" spans="1:15" ht="12.75">
      <c r="A86" s="7">
        <f>A85+1</f>
        <v>82</v>
      </c>
      <c r="B86" s="27">
        <f>N85</f>
        <v>0</v>
      </c>
      <c r="C86" s="27">
        <f>C85</f>
        <v>21300</v>
      </c>
      <c r="D86" s="6">
        <f>D85</f>
        <v>0.022500000000000003</v>
      </c>
      <c r="E86" s="6">
        <f>E85</f>
        <v>0.022500000000000003</v>
      </c>
      <c r="F86" s="27">
        <f>IF(B86&lt;C86,B86*D86,C86*D86)</f>
        <v>0</v>
      </c>
      <c r="G86" s="27">
        <f>IF(B86&lt;C86,0,(B86-C86)*E86)</f>
        <v>0</v>
      </c>
      <c r="H86" s="6">
        <f>H85</f>
        <v>0.02</v>
      </c>
      <c r="I86" s="30">
        <f>I85*(1+H86)</f>
        <v>49729.47939218321</v>
      </c>
      <c r="J86" s="37">
        <f>J85</f>
        <v>0.14</v>
      </c>
      <c r="K86" s="38">
        <f>G86*J86</f>
        <v>0</v>
      </c>
      <c r="L86" s="37">
        <f>L85</f>
        <v>0.135</v>
      </c>
      <c r="M86" s="38">
        <f>G86*L86</f>
        <v>0</v>
      </c>
      <c r="N86" s="38">
        <f>IF(B86+F86+G86-I86-K86-M86&gt;0,B86+F86+G86-I86-K86-M86,0)</f>
        <v>0</v>
      </c>
      <c r="O86" s="7">
        <f>IF(N86=0,0,1)</f>
        <v>0</v>
      </c>
    </row>
    <row r="87" spans="1:15" ht="12.75">
      <c r="A87" s="7">
        <f>A86+1</f>
        <v>83</v>
      </c>
      <c r="B87" s="27">
        <f>N86</f>
        <v>0</v>
      </c>
      <c r="C87" s="27">
        <f>C86</f>
        <v>21300</v>
      </c>
      <c r="D87" s="6">
        <f>D86</f>
        <v>0.022500000000000003</v>
      </c>
      <c r="E87" s="6">
        <f>E86</f>
        <v>0.022500000000000003</v>
      </c>
      <c r="F87" s="27">
        <f>IF(B87&lt;C87,B87*D87,C87*D87)</f>
        <v>0</v>
      </c>
      <c r="G87" s="27">
        <f>IF(B87&lt;C87,0,(B87-C87)*E87)</f>
        <v>0</v>
      </c>
      <c r="H87" s="6">
        <f>H86</f>
        <v>0.02</v>
      </c>
      <c r="I87" s="30">
        <f>I86*(1+H87)</f>
        <v>50724.068980026874</v>
      </c>
      <c r="J87" s="37">
        <f>J86</f>
        <v>0.14</v>
      </c>
      <c r="K87" s="38">
        <f>G87*J87</f>
        <v>0</v>
      </c>
      <c r="L87" s="37">
        <f>L86</f>
        <v>0.135</v>
      </c>
      <c r="M87" s="38">
        <f>G87*L87</f>
        <v>0</v>
      </c>
      <c r="N87" s="38">
        <f>IF(B87+F87+G87-I87-K87-M87&gt;0,B87+F87+G87-I87-K87-M87,0)</f>
        <v>0</v>
      </c>
      <c r="O87" s="7">
        <f>IF(N87=0,0,1)</f>
        <v>0</v>
      </c>
    </row>
    <row r="88" spans="1:15" ht="12.75">
      <c r="A88" s="7">
        <f>A87+1</f>
        <v>84</v>
      </c>
      <c r="B88" s="27">
        <f>N87</f>
        <v>0</v>
      </c>
      <c r="C88" s="27">
        <f>C87</f>
        <v>21300</v>
      </c>
      <c r="D88" s="6">
        <f>D87</f>
        <v>0.022500000000000003</v>
      </c>
      <c r="E88" s="6">
        <f>E87</f>
        <v>0.022500000000000003</v>
      </c>
      <c r="F88" s="27">
        <f>IF(B88&lt;C88,B88*D88,C88*D88)</f>
        <v>0</v>
      </c>
      <c r="G88" s="27">
        <f>IF(B88&lt;C88,0,(B88-C88)*E88)</f>
        <v>0</v>
      </c>
      <c r="H88" s="6">
        <f>H87</f>
        <v>0.02</v>
      </c>
      <c r="I88" s="30">
        <f>I87*(1+H88)</f>
        <v>51738.550359627414</v>
      </c>
      <c r="J88" s="37">
        <f>J87</f>
        <v>0.14</v>
      </c>
      <c r="K88" s="38">
        <f>G88*J88</f>
        <v>0</v>
      </c>
      <c r="L88" s="37">
        <f>L87</f>
        <v>0.135</v>
      </c>
      <c r="M88" s="38">
        <f>G88*L88</f>
        <v>0</v>
      </c>
      <c r="N88" s="38">
        <f>IF(B88+F88+G88-I88-K88-M88&gt;0,B88+F88+G88-I88-K88-M88,0)</f>
        <v>0</v>
      </c>
      <c r="O88" s="7">
        <f>IF(N88=0,0,1)</f>
        <v>0</v>
      </c>
    </row>
    <row r="89" spans="1:15" ht="12.75">
      <c r="A89" s="7">
        <f>A88+1</f>
        <v>85</v>
      </c>
      <c r="B89" s="27">
        <f>N88</f>
        <v>0</v>
      </c>
      <c r="C89" s="27">
        <f>C88</f>
        <v>21300</v>
      </c>
      <c r="D89" s="6">
        <f>D88</f>
        <v>0.022500000000000003</v>
      </c>
      <c r="E89" s="6">
        <f>E88</f>
        <v>0.022500000000000003</v>
      </c>
      <c r="F89" s="27">
        <f>IF(B89&lt;C89,B89*D89,C89*D89)</f>
        <v>0</v>
      </c>
      <c r="G89" s="27">
        <f>IF(B89&lt;C89,0,(B89-C89)*E89)</f>
        <v>0</v>
      </c>
      <c r="H89" s="6">
        <f>H88</f>
        <v>0.02</v>
      </c>
      <c r="I89" s="30">
        <f>I88*(1+H89)</f>
        <v>52773.32136681996</v>
      </c>
      <c r="J89" s="37">
        <f>J88</f>
        <v>0.14</v>
      </c>
      <c r="K89" s="38">
        <f>G89*J89</f>
        <v>0</v>
      </c>
      <c r="L89" s="37">
        <f>L88</f>
        <v>0.135</v>
      </c>
      <c r="M89" s="38">
        <f>G89*L89</f>
        <v>0</v>
      </c>
      <c r="N89" s="38">
        <f>IF(B89+F89+G89-I89-K89-M89&gt;0,B89+F89+G89-I89-K89-M89,0)</f>
        <v>0</v>
      </c>
      <c r="O89" s="7">
        <f>IF(N89=0,0,1)</f>
        <v>0</v>
      </c>
    </row>
    <row r="90" spans="1:15" ht="12.75">
      <c r="A90" s="7">
        <f>A89+1</f>
        <v>86</v>
      </c>
      <c r="B90" s="27">
        <f>N89</f>
        <v>0</v>
      </c>
      <c r="C90" s="27">
        <f>C89</f>
        <v>21300</v>
      </c>
      <c r="D90" s="6">
        <f>D89</f>
        <v>0.022500000000000003</v>
      </c>
      <c r="E90" s="6">
        <f>E89</f>
        <v>0.022500000000000003</v>
      </c>
      <c r="F90" s="27">
        <f>IF(B90&lt;C90,B90*D90,C90*D90)</f>
        <v>0</v>
      </c>
      <c r="G90" s="27">
        <f>IF(B90&lt;C90,0,(B90-C90)*E90)</f>
        <v>0</v>
      </c>
      <c r="H90" s="6">
        <f>H89</f>
        <v>0.02</v>
      </c>
      <c r="I90" s="30">
        <f>I89*(1+H90)</f>
        <v>53828.787794156364</v>
      </c>
      <c r="J90" s="37">
        <f>J89</f>
        <v>0.14</v>
      </c>
      <c r="K90" s="38">
        <f>G90*J90</f>
        <v>0</v>
      </c>
      <c r="L90" s="37">
        <f>L89</f>
        <v>0.135</v>
      </c>
      <c r="M90" s="38">
        <f>G90*L90</f>
        <v>0</v>
      </c>
      <c r="N90" s="38">
        <f>IF(B90+F90+G90-I90-K90-M90&gt;0,B90+F90+G90-I90-K90-M90,0)</f>
        <v>0</v>
      </c>
      <c r="O90" s="7">
        <f>IF(N90=0,0,1)</f>
        <v>0</v>
      </c>
    </row>
    <row r="91" spans="1:15" ht="12.75">
      <c r="A91" s="7">
        <f>A90+1</f>
        <v>87</v>
      </c>
      <c r="B91" s="27">
        <f>N90</f>
        <v>0</v>
      </c>
      <c r="C91" s="27">
        <f>C90</f>
        <v>21300</v>
      </c>
      <c r="D91" s="6">
        <f>D90</f>
        <v>0.022500000000000003</v>
      </c>
      <c r="E91" s="6">
        <f>E90</f>
        <v>0.022500000000000003</v>
      </c>
      <c r="F91" s="27">
        <f>IF(B91&lt;C91,B91*D91,C91*D91)</f>
        <v>0</v>
      </c>
      <c r="G91" s="27">
        <f>IF(B91&lt;C91,0,(B91-C91)*E91)</f>
        <v>0</v>
      </c>
      <c r="H91" s="6">
        <f>H90</f>
        <v>0.02</v>
      </c>
      <c r="I91" s="30">
        <f>I90*(1+H91)</f>
        <v>54905.36355003949</v>
      </c>
      <c r="J91" s="37">
        <f>J90</f>
        <v>0.14</v>
      </c>
      <c r="K91" s="38">
        <f>G91*J91</f>
        <v>0</v>
      </c>
      <c r="L91" s="37">
        <f>L90</f>
        <v>0.135</v>
      </c>
      <c r="M91" s="38">
        <f>G91*L91</f>
        <v>0</v>
      </c>
      <c r="N91" s="38">
        <f>IF(B91+F91+G91-I91-K91-M91&gt;0,B91+F91+G91-I91-K91-M91,0)</f>
        <v>0</v>
      </c>
      <c r="O91" s="7">
        <f>IF(N91=0,0,1)</f>
        <v>0</v>
      </c>
    </row>
    <row r="92" spans="1:15" ht="12.75">
      <c r="A92" s="7">
        <f>A91+1</f>
        <v>88</v>
      </c>
      <c r="B92" s="27">
        <f>N91</f>
        <v>0</v>
      </c>
      <c r="C92" s="27">
        <f>C91</f>
        <v>21300</v>
      </c>
      <c r="D92" s="6">
        <f>D91</f>
        <v>0.022500000000000003</v>
      </c>
      <c r="E92" s="6">
        <f>E91</f>
        <v>0.022500000000000003</v>
      </c>
      <c r="F92" s="27">
        <f>IF(B92&lt;C92,B92*D92,C92*D92)</f>
        <v>0</v>
      </c>
      <c r="G92" s="27">
        <f>IF(B92&lt;C92,0,(B92-C92)*E92)</f>
        <v>0</v>
      </c>
      <c r="H92" s="6">
        <f>H91</f>
        <v>0.02</v>
      </c>
      <c r="I92" s="30">
        <f>I91*(1+H92)</f>
        <v>56003.47082104028</v>
      </c>
      <c r="J92" s="37">
        <f>J91</f>
        <v>0.14</v>
      </c>
      <c r="K92" s="38">
        <f>G92*J92</f>
        <v>0</v>
      </c>
      <c r="L92" s="37">
        <f>L91</f>
        <v>0.135</v>
      </c>
      <c r="M92" s="38">
        <f>G92*L92</f>
        <v>0</v>
      </c>
      <c r="N92" s="38">
        <f>IF(B92+F92+G92-I92-K92-M92&gt;0,B92+F92+G92-I92-K92-M92,0)</f>
        <v>0</v>
      </c>
      <c r="O92" s="7">
        <f>IF(N92=0,0,1)</f>
        <v>0</v>
      </c>
    </row>
    <row r="93" spans="1:15" ht="12.75">
      <c r="A93" s="7">
        <f>A92+1</f>
        <v>89</v>
      </c>
      <c r="B93" s="27">
        <f>N92</f>
        <v>0</v>
      </c>
      <c r="C93" s="27">
        <f>C92</f>
        <v>21300</v>
      </c>
      <c r="D93" s="6">
        <f>D92</f>
        <v>0.022500000000000003</v>
      </c>
      <c r="E93" s="6">
        <f>E92</f>
        <v>0.022500000000000003</v>
      </c>
      <c r="F93" s="27">
        <f>IF(B93&lt;C93,B93*D93,C93*D93)</f>
        <v>0</v>
      </c>
      <c r="G93" s="27">
        <f>IF(B93&lt;C93,0,(B93-C93)*E93)</f>
        <v>0</v>
      </c>
      <c r="H93" s="6">
        <f>H92</f>
        <v>0.02</v>
      </c>
      <c r="I93" s="30">
        <f>I92*(1+H93)</f>
        <v>57123.540237461086</v>
      </c>
      <c r="J93" s="37">
        <f>J92</f>
        <v>0.14</v>
      </c>
      <c r="K93" s="38">
        <f>G93*J93</f>
        <v>0</v>
      </c>
      <c r="L93" s="37">
        <f>L92</f>
        <v>0.135</v>
      </c>
      <c r="M93" s="38">
        <f>G93*L93</f>
        <v>0</v>
      </c>
      <c r="N93" s="38">
        <f>IF(B93+F93+G93-I93-K93-M93&gt;0,B93+F93+G93-I93-K93-M93,0)</f>
        <v>0</v>
      </c>
      <c r="O93" s="7">
        <f>IF(N93=0,0,1)</f>
        <v>0</v>
      </c>
    </row>
    <row r="94" spans="1:15" ht="12.75">
      <c r="A94" s="7">
        <f>A93+1</f>
        <v>90</v>
      </c>
      <c r="B94" s="27">
        <f>N93</f>
        <v>0</v>
      </c>
      <c r="C94" s="27">
        <f>C93</f>
        <v>21300</v>
      </c>
      <c r="D94" s="6">
        <f>D93</f>
        <v>0.022500000000000003</v>
      </c>
      <c r="E94" s="6">
        <f>E93</f>
        <v>0.022500000000000003</v>
      </c>
      <c r="F94" s="27">
        <f>IF(B94&lt;C94,B94*D94,C94*D94)</f>
        <v>0</v>
      </c>
      <c r="G94" s="27">
        <f>IF(B94&lt;C94,0,(B94-C94)*E94)</f>
        <v>0</v>
      </c>
      <c r="H94" s="6">
        <f>H93</f>
        <v>0.02</v>
      </c>
      <c r="I94" s="30">
        <f>I93*(1+H94)</f>
        <v>58266.01104221031</v>
      </c>
      <c r="J94" s="37">
        <f>J93</f>
        <v>0.14</v>
      </c>
      <c r="K94" s="38">
        <f>G94*J94</f>
        <v>0</v>
      </c>
      <c r="L94" s="37">
        <f>L93</f>
        <v>0.135</v>
      </c>
      <c r="M94" s="38">
        <f>G94*L94</f>
        <v>0</v>
      </c>
      <c r="N94" s="38">
        <f>IF(B94+F94+G94-I94-K94-M94&gt;0,B94+F94+G94-I94-K94-M94,0)</f>
        <v>0</v>
      </c>
      <c r="O94" s="7">
        <f>IF(N94=0,0,1)</f>
        <v>0</v>
      </c>
    </row>
    <row r="95" spans="1:15" ht="12.75">
      <c r="A95" s="7">
        <f>A94+1</f>
        <v>91</v>
      </c>
      <c r="B95" s="27">
        <f>N94</f>
        <v>0</v>
      </c>
      <c r="C95" s="27">
        <f>C94</f>
        <v>21300</v>
      </c>
      <c r="D95" s="6">
        <f>D94</f>
        <v>0.022500000000000003</v>
      </c>
      <c r="E95" s="6">
        <f>E94</f>
        <v>0.022500000000000003</v>
      </c>
      <c r="F95" s="27">
        <f>IF(B95&lt;C95,B95*D95,C95*D95)</f>
        <v>0</v>
      </c>
      <c r="G95" s="27">
        <f>IF(B95&lt;C95,0,(B95-C95)*E95)</f>
        <v>0</v>
      </c>
      <c r="H95" s="6">
        <f>H94</f>
        <v>0.02</v>
      </c>
      <c r="I95" s="30">
        <f>I94*(1+H95)</f>
        <v>59431.33126305452</v>
      </c>
      <c r="J95" s="37">
        <f>J94</f>
        <v>0.14</v>
      </c>
      <c r="K95" s="38">
        <f>G95*J95</f>
        <v>0</v>
      </c>
      <c r="L95" s="37">
        <f>L94</f>
        <v>0.135</v>
      </c>
      <c r="M95" s="38">
        <f>G95*L95</f>
        <v>0</v>
      </c>
      <c r="N95" s="38">
        <f>IF(B95+F95+G95-I95-K95-M95&gt;0,B95+F95+G95-I95-K95-M95,0)</f>
        <v>0</v>
      </c>
      <c r="O95" s="7">
        <f>IF(N95=0,0,1)</f>
        <v>0</v>
      </c>
    </row>
    <row r="96" spans="1:15" ht="12.75">
      <c r="A96" s="7">
        <f>A95+1</f>
        <v>92</v>
      </c>
      <c r="B96" s="27">
        <f>N95</f>
        <v>0</v>
      </c>
      <c r="C96" s="27">
        <f>C95</f>
        <v>21300</v>
      </c>
      <c r="D96" s="6">
        <f>D95</f>
        <v>0.022500000000000003</v>
      </c>
      <c r="E96" s="6">
        <f>E95</f>
        <v>0.022500000000000003</v>
      </c>
      <c r="F96" s="27">
        <f>IF(B96&lt;C96,B96*D96,C96*D96)</f>
        <v>0</v>
      </c>
      <c r="G96" s="27">
        <f>IF(B96&lt;C96,0,(B96-C96)*E96)</f>
        <v>0</v>
      </c>
      <c r="H96" s="6">
        <f>H95</f>
        <v>0.02</v>
      </c>
      <c r="I96" s="30">
        <f>I95*(1+H96)</f>
        <v>60619.957888315614</v>
      </c>
      <c r="J96" s="37">
        <f>J95</f>
        <v>0.14</v>
      </c>
      <c r="K96" s="38">
        <f>G96*J96</f>
        <v>0</v>
      </c>
      <c r="L96" s="37">
        <f>L95</f>
        <v>0.135</v>
      </c>
      <c r="M96" s="38">
        <f>G96*L96</f>
        <v>0</v>
      </c>
      <c r="N96" s="38">
        <f>IF(B96+F96+G96-I96-K96-M96&gt;0,B96+F96+G96-I96-K96-M96,0)</f>
        <v>0</v>
      </c>
      <c r="O96" s="7">
        <f>IF(N96=0,0,1)</f>
        <v>0</v>
      </c>
    </row>
    <row r="97" spans="1:15" ht="12.75">
      <c r="A97" s="7">
        <f>A96+1</f>
        <v>93</v>
      </c>
      <c r="B97" s="27">
        <f>N96</f>
        <v>0</v>
      </c>
      <c r="C97" s="27">
        <f>C96</f>
        <v>21300</v>
      </c>
      <c r="D97" s="6">
        <f>D96</f>
        <v>0.022500000000000003</v>
      </c>
      <c r="E97" s="6">
        <f>E96</f>
        <v>0.022500000000000003</v>
      </c>
      <c r="F97" s="27">
        <f>IF(B97&lt;C97,B97*D97,C97*D97)</f>
        <v>0</v>
      </c>
      <c r="G97" s="27">
        <f>IF(B97&lt;C97,0,(B97-C97)*E97)</f>
        <v>0</v>
      </c>
      <c r="H97" s="6">
        <f>H96</f>
        <v>0.02</v>
      </c>
      <c r="I97" s="30">
        <f>I96*(1+H97)</f>
        <v>61832.357046081925</v>
      </c>
      <c r="J97" s="37">
        <f>J96</f>
        <v>0.14</v>
      </c>
      <c r="K97" s="38">
        <f>G97*J97</f>
        <v>0</v>
      </c>
      <c r="L97" s="37">
        <f>L96</f>
        <v>0.135</v>
      </c>
      <c r="M97" s="38">
        <f>G97*L97</f>
        <v>0</v>
      </c>
      <c r="N97" s="38">
        <f>IF(B97+F97+G97-I97-K97-M97&gt;0,B97+F97+G97-I97-K97-M97,0)</f>
        <v>0</v>
      </c>
      <c r="O97" s="7">
        <f>IF(N97=0,0,1)</f>
        <v>0</v>
      </c>
    </row>
    <row r="98" spans="1:15" ht="12.75">
      <c r="A98" s="7">
        <f>A97+1</f>
        <v>94</v>
      </c>
      <c r="B98" s="27">
        <f>N97</f>
        <v>0</v>
      </c>
      <c r="C98" s="27">
        <f>C97</f>
        <v>21300</v>
      </c>
      <c r="D98" s="6">
        <f>D97</f>
        <v>0.022500000000000003</v>
      </c>
      <c r="E98" s="6">
        <f>E97</f>
        <v>0.022500000000000003</v>
      </c>
      <c r="F98" s="27">
        <f>IF(B98&lt;C98,B98*D98,C98*D98)</f>
        <v>0</v>
      </c>
      <c r="G98" s="27">
        <f>IF(B98&lt;C98,0,(B98-C98)*E98)</f>
        <v>0</v>
      </c>
      <c r="H98" s="6">
        <f>H97</f>
        <v>0.02</v>
      </c>
      <c r="I98" s="30">
        <f>I97*(1+H98)</f>
        <v>63069.004187003564</v>
      </c>
      <c r="J98" s="37">
        <f>J97</f>
        <v>0.14</v>
      </c>
      <c r="K98" s="38">
        <f>G98*J98</f>
        <v>0</v>
      </c>
      <c r="L98" s="37">
        <f>L97</f>
        <v>0.135</v>
      </c>
      <c r="M98" s="38">
        <f>G98*L98</f>
        <v>0</v>
      </c>
      <c r="N98" s="38">
        <f>IF(B98+F98+G98-I98-K98-M98&gt;0,B98+F98+G98-I98-K98-M98,0)</f>
        <v>0</v>
      </c>
      <c r="O98" s="7">
        <f>IF(N98=0,0,1)</f>
        <v>0</v>
      </c>
    </row>
    <row r="99" spans="1:15" ht="12.75">
      <c r="A99" s="7">
        <f>A98+1</f>
        <v>95</v>
      </c>
      <c r="B99" s="27">
        <f>N98</f>
        <v>0</v>
      </c>
      <c r="C99" s="27">
        <f>C98</f>
        <v>21300</v>
      </c>
      <c r="D99" s="6">
        <f>D98</f>
        <v>0.022500000000000003</v>
      </c>
      <c r="E99" s="6">
        <f>E98</f>
        <v>0.022500000000000003</v>
      </c>
      <c r="F99" s="27">
        <f>IF(B99&lt;C99,B99*D99,C99*D99)</f>
        <v>0</v>
      </c>
      <c r="G99" s="27">
        <f>IF(B99&lt;C99,0,(B99-C99)*E99)</f>
        <v>0</v>
      </c>
      <c r="H99" s="6">
        <f>H98</f>
        <v>0.02</v>
      </c>
      <c r="I99" s="30">
        <f>I98*(1+H99)</f>
        <v>64330.384270743634</v>
      </c>
      <c r="J99" s="37">
        <f>J98</f>
        <v>0.14</v>
      </c>
      <c r="K99" s="38">
        <f>G99*J99</f>
        <v>0</v>
      </c>
      <c r="L99" s="37">
        <f>L98</f>
        <v>0.135</v>
      </c>
      <c r="M99" s="38">
        <f>G99*L99</f>
        <v>0</v>
      </c>
      <c r="N99" s="38">
        <f>IF(B99+F99+G99-I99-K99-M99&gt;0,B99+F99+G99-I99-K99-M99,0)</f>
        <v>0</v>
      </c>
      <c r="O99" s="7">
        <f>IF(N99=0,0,1)</f>
        <v>0</v>
      </c>
    </row>
    <row r="100" spans="1:15" ht="12.75">
      <c r="A100" s="7">
        <f>A99+1</f>
        <v>96</v>
      </c>
      <c r="B100" s="27">
        <f>N99</f>
        <v>0</v>
      </c>
      <c r="C100" s="27">
        <f>C99</f>
        <v>21300</v>
      </c>
      <c r="D100" s="6">
        <f>D99</f>
        <v>0.022500000000000003</v>
      </c>
      <c r="E100" s="6">
        <f>E99</f>
        <v>0.022500000000000003</v>
      </c>
      <c r="F100" s="27">
        <f>IF(B100&lt;C100,B100*D100,C100*D100)</f>
        <v>0</v>
      </c>
      <c r="G100" s="27">
        <f>IF(B100&lt;C100,0,(B100-C100)*E100)</f>
        <v>0</v>
      </c>
      <c r="H100" s="6">
        <f>H99</f>
        <v>0.02</v>
      </c>
      <c r="I100" s="30">
        <f>I99*(1+H100)</f>
        <v>65616.99195615851</v>
      </c>
      <c r="J100" s="37">
        <f>J99</f>
        <v>0.14</v>
      </c>
      <c r="K100" s="38">
        <f>G100*J100</f>
        <v>0</v>
      </c>
      <c r="L100" s="37">
        <f>L99</f>
        <v>0.135</v>
      </c>
      <c r="M100" s="38">
        <f>G100*L100</f>
        <v>0</v>
      </c>
      <c r="N100" s="38">
        <f>IF(B100+F100+G100-I100-K100-M100&gt;0,B100+F100+G100-I100-K100-M100,0)</f>
        <v>0</v>
      </c>
      <c r="O100" s="7">
        <f>IF(N100=0,0,1)</f>
        <v>0</v>
      </c>
    </row>
    <row r="101" spans="1:15" ht="12.75">
      <c r="A101" s="7">
        <f>A100+1</f>
        <v>97</v>
      </c>
      <c r="B101" s="27">
        <f>N100</f>
        <v>0</v>
      </c>
      <c r="C101" s="27">
        <f>C100</f>
        <v>21300</v>
      </c>
      <c r="D101" s="6">
        <f>D100</f>
        <v>0.022500000000000003</v>
      </c>
      <c r="E101" s="6">
        <f>E100</f>
        <v>0.022500000000000003</v>
      </c>
      <c r="F101" s="27">
        <f>IF(B101&lt;C101,B101*D101,C101*D101)</f>
        <v>0</v>
      </c>
      <c r="G101" s="27">
        <f>IF(B101&lt;C101,0,(B101-C101)*E101)</f>
        <v>0</v>
      </c>
      <c r="H101" s="6">
        <f>H100</f>
        <v>0.02</v>
      </c>
      <c r="I101" s="30">
        <f>I100*(1+H101)</f>
        <v>66929.33179528169</v>
      </c>
      <c r="J101" s="37">
        <f>J100</f>
        <v>0.14</v>
      </c>
      <c r="K101" s="38">
        <f>G101*J101</f>
        <v>0</v>
      </c>
      <c r="L101" s="37">
        <f>L100</f>
        <v>0.135</v>
      </c>
      <c r="M101" s="38">
        <f>G101*L101</f>
        <v>0</v>
      </c>
      <c r="N101" s="38">
        <f>IF(B101+F101+G101-I101-K101-M101&gt;0,B101+F101+G101-I101-K101-M101,0)</f>
        <v>0</v>
      </c>
      <c r="O101" s="7">
        <f>IF(N101=0,0,1)</f>
        <v>0</v>
      </c>
    </row>
    <row r="102" spans="1:15" ht="12.75">
      <c r="A102" s="7">
        <f>A101+1</f>
        <v>98</v>
      </c>
      <c r="B102" s="27">
        <f>N101</f>
        <v>0</v>
      </c>
      <c r="C102" s="27">
        <f>C101</f>
        <v>21300</v>
      </c>
      <c r="D102" s="6">
        <f>D101</f>
        <v>0.022500000000000003</v>
      </c>
      <c r="E102" s="6">
        <f>E101</f>
        <v>0.022500000000000003</v>
      </c>
      <c r="F102" s="27">
        <f>IF(B102&lt;C102,B102*D102,C102*D102)</f>
        <v>0</v>
      </c>
      <c r="G102" s="27">
        <f>IF(B102&lt;C102,0,(B102-C102)*E102)</f>
        <v>0</v>
      </c>
      <c r="H102" s="6">
        <f>H101</f>
        <v>0.02</v>
      </c>
      <c r="I102" s="30">
        <f>I101*(1+H102)</f>
        <v>68267.91843118733</v>
      </c>
      <c r="J102" s="37">
        <f>J101</f>
        <v>0.14</v>
      </c>
      <c r="K102" s="38">
        <f>G102*J102</f>
        <v>0</v>
      </c>
      <c r="L102" s="37">
        <f>L101</f>
        <v>0.135</v>
      </c>
      <c r="M102" s="38">
        <f>G102*L102</f>
        <v>0</v>
      </c>
      <c r="N102" s="38">
        <f>IF(B102+F102+G102-I102-K102-M102&gt;0,B102+F102+G102-I102-K102-M102,0)</f>
        <v>0</v>
      </c>
      <c r="O102" s="7">
        <f>IF(N102=0,0,1)</f>
        <v>0</v>
      </c>
    </row>
    <row r="103" spans="1:15" ht="12.75">
      <c r="A103" s="7">
        <f>A102+1</f>
        <v>99</v>
      </c>
      <c r="B103" s="27">
        <f>N102</f>
        <v>0</v>
      </c>
      <c r="C103" s="27">
        <f>C102</f>
        <v>21300</v>
      </c>
      <c r="D103" s="6">
        <f>D102</f>
        <v>0.022500000000000003</v>
      </c>
      <c r="E103" s="6">
        <f>E102</f>
        <v>0.022500000000000003</v>
      </c>
      <c r="F103" s="27">
        <f>IF(B103&lt;C103,B103*D103,C103*D103)</f>
        <v>0</v>
      </c>
      <c r="G103" s="27">
        <f>IF(B103&lt;C103,0,(B103-C103)*E103)</f>
        <v>0</v>
      </c>
      <c r="H103" s="6">
        <f>H102</f>
        <v>0.02</v>
      </c>
      <c r="I103" s="30">
        <f>I102*(1+H103)</f>
        <v>69633.27679981108</v>
      </c>
      <c r="J103" s="37">
        <f>J102</f>
        <v>0.14</v>
      </c>
      <c r="K103" s="38">
        <f>G103*J103</f>
        <v>0</v>
      </c>
      <c r="L103" s="37">
        <f>L102</f>
        <v>0.135</v>
      </c>
      <c r="M103" s="38">
        <f>G103*L103</f>
        <v>0</v>
      </c>
      <c r="N103" s="38">
        <f>IF(B103+F103+G103-I103-K103-M103&gt;0,B103+F103+G103-I103-K103-M103,0)</f>
        <v>0</v>
      </c>
      <c r="O103" s="7">
        <f>IF(N103=0,0,1)</f>
        <v>0</v>
      </c>
    </row>
    <row r="104" spans="1:15" ht="12.75">
      <c r="A104" s="7">
        <f>A103+1</f>
        <v>100</v>
      </c>
      <c r="B104" s="27">
        <f>N103</f>
        <v>0</v>
      </c>
      <c r="C104" s="27">
        <f>C103</f>
        <v>21300</v>
      </c>
      <c r="D104" s="6">
        <f>D103</f>
        <v>0.022500000000000003</v>
      </c>
      <c r="E104" s="6">
        <f>E103</f>
        <v>0.022500000000000003</v>
      </c>
      <c r="F104" s="27">
        <f>IF(B104&lt;C104,B104*D104,C104*D104)</f>
        <v>0</v>
      </c>
      <c r="G104" s="27">
        <f>IF(B104&lt;C104,0,(B104-C104)*E104)</f>
        <v>0</v>
      </c>
      <c r="H104" s="6">
        <f>H103</f>
        <v>0.02</v>
      </c>
      <c r="I104" s="30">
        <f>I103*(1+H104)</f>
        <v>71025.9423358073</v>
      </c>
      <c r="J104" s="37">
        <f>J103</f>
        <v>0.14</v>
      </c>
      <c r="K104" s="38">
        <f>G104*J104</f>
        <v>0</v>
      </c>
      <c r="L104" s="37">
        <f>L103</f>
        <v>0.135</v>
      </c>
      <c r="M104" s="38">
        <f>G104*L104</f>
        <v>0</v>
      </c>
      <c r="N104" s="38">
        <f>IF(B104+F104+G104-I104-K104-M104&gt;0,B104+F104+G104-I104-K104-M104,0)</f>
        <v>0</v>
      </c>
      <c r="O104" s="7">
        <f>IF(N104=0,0,1)</f>
        <v>0</v>
      </c>
    </row>
    <row r="105" spans="15:16" ht="12.75">
      <c r="O105" s="7">
        <f>SUM(O5:O104)</f>
        <v>23</v>
      </c>
      <c r="P105" s="7" t="s">
        <v>48</v>
      </c>
    </row>
  </sheetData>
  <sheetProtection sheet="1"/>
  <mergeCells count="20">
    <mergeCell ref="A1:O1"/>
    <mergeCell ref="A2:A3"/>
    <mergeCell ref="B2:B4"/>
    <mergeCell ref="C2:C4"/>
    <mergeCell ref="D2:E2"/>
    <mergeCell ref="F2:G2"/>
    <mergeCell ref="H2:H4"/>
    <mergeCell ref="I2:I4"/>
    <mergeCell ref="J2:K2"/>
    <mergeCell ref="L2:M2"/>
    <mergeCell ref="N2:N3"/>
    <mergeCell ref="O2:O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selection activeCell="H21" sqref="H21"/>
    </sheetView>
  </sheetViews>
  <sheetFormatPr defaultColWidth="12.57421875" defaultRowHeight="12.75"/>
  <cols>
    <col min="1" max="1" width="11.57421875" style="1" customWidth="1"/>
    <col min="2" max="2" width="14.57421875" style="23" customWidth="1"/>
    <col min="3" max="3" width="11.57421875" style="24" customWidth="1"/>
    <col min="4" max="4" width="11.57421875" style="23" customWidth="1"/>
    <col min="5" max="5" width="11.57421875" style="24" customWidth="1"/>
    <col min="6" max="6" width="11.57421875" style="25" customWidth="1"/>
    <col min="7" max="7" width="11.57421875" style="23" customWidth="1"/>
    <col min="8" max="8" width="13.57421875" style="23" customWidth="1"/>
    <col min="9" max="9" width="12.7109375" style="24" customWidth="1"/>
    <col min="10" max="10" width="12.7109375" style="23" customWidth="1"/>
    <col min="11" max="11" width="13.57421875" style="23" customWidth="1"/>
    <col min="12" max="12" width="12.7109375" style="24" customWidth="1"/>
    <col min="13" max="15" width="12.7109375" style="23" customWidth="1"/>
    <col min="16" max="16" width="12.7109375" style="39" customWidth="1"/>
    <col min="17" max="17" width="12.7109375" style="40" customWidth="1"/>
    <col min="18" max="18" width="12.7109375" style="39" customWidth="1"/>
    <col min="19" max="19" width="13.57421875" style="32" customWidth="1"/>
    <col min="20" max="20" width="13.57421875" style="23" customWidth="1"/>
    <col min="21" max="16384" width="11.57421875" style="1" customWidth="1"/>
  </cols>
  <sheetData>
    <row r="1" spans="1:21" ht="29.2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 customHeight="1">
      <c r="A2" s="8" t="s">
        <v>40</v>
      </c>
      <c r="B2" s="27" t="s">
        <v>41</v>
      </c>
      <c r="C2" s="28" t="s">
        <v>42</v>
      </c>
      <c r="D2" s="27" t="s">
        <v>43</v>
      </c>
      <c r="E2" s="28" t="s">
        <v>44</v>
      </c>
      <c r="F2" s="29" t="s">
        <v>45</v>
      </c>
      <c r="G2" s="27" t="s">
        <v>58</v>
      </c>
      <c r="H2" s="27" t="s">
        <v>59</v>
      </c>
      <c r="I2" s="6" t="s">
        <v>60</v>
      </c>
      <c r="J2" s="27" t="s">
        <v>61</v>
      </c>
      <c r="K2" s="27" t="s">
        <v>62</v>
      </c>
      <c r="L2" s="28" t="s">
        <v>20</v>
      </c>
      <c r="M2" s="28"/>
      <c r="N2" s="28"/>
      <c r="O2" s="28"/>
      <c r="P2" s="28"/>
      <c r="Q2" s="34" t="s">
        <v>24</v>
      </c>
      <c r="R2" s="34"/>
      <c r="S2" s="41" t="s">
        <v>46</v>
      </c>
      <c r="T2" s="41"/>
      <c r="U2" s="7" t="s">
        <v>47</v>
      </c>
    </row>
    <row r="3" spans="1:21" ht="47.25" customHeight="1">
      <c r="A3" s="8"/>
      <c r="B3" s="27"/>
      <c r="C3" s="28"/>
      <c r="D3" s="27"/>
      <c r="E3" s="28"/>
      <c r="F3" s="29"/>
      <c r="G3" s="27"/>
      <c r="H3" s="27"/>
      <c r="I3" s="6"/>
      <c r="J3" s="27"/>
      <c r="K3" s="27"/>
      <c r="L3" s="6" t="s">
        <v>63</v>
      </c>
      <c r="M3" s="27" t="s">
        <v>64</v>
      </c>
      <c r="N3" s="27" t="s">
        <v>65</v>
      </c>
      <c r="O3" s="27" t="s">
        <v>66</v>
      </c>
      <c r="P3" s="42" t="s">
        <v>67</v>
      </c>
      <c r="Q3" s="34" t="s">
        <v>55</v>
      </c>
      <c r="R3" s="42" t="s">
        <v>56</v>
      </c>
      <c r="S3" s="41"/>
      <c r="T3" s="41"/>
      <c r="U3" s="7"/>
    </row>
    <row r="4" spans="1:21" ht="15" customHeight="1">
      <c r="A4" s="7">
        <v>0</v>
      </c>
      <c r="B4" s="27"/>
      <c r="C4" s="28"/>
      <c r="D4" s="27"/>
      <c r="E4" s="28"/>
      <c r="F4" s="29"/>
      <c r="G4" s="27"/>
      <c r="H4" s="27"/>
      <c r="I4" s="6"/>
      <c r="J4" s="27"/>
      <c r="K4" s="27"/>
      <c r="L4" s="6"/>
      <c r="M4" s="27"/>
      <c r="N4" s="27"/>
      <c r="O4" s="27"/>
      <c r="P4" s="42"/>
      <c r="Q4" s="34"/>
      <c r="R4" s="42"/>
      <c r="S4" s="35">
        <f>Entrées!C6</f>
        <v>240000</v>
      </c>
      <c r="T4" s="26">
        <f>Entrées!C6</f>
        <v>240000</v>
      </c>
      <c r="U4" s="7"/>
    </row>
    <row r="5" spans="1:21" ht="12.75">
      <c r="A5" s="7">
        <f>A4+1</f>
        <v>1</v>
      </c>
      <c r="B5" s="27">
        <f>S4</f>
        <v>240000</v>
      </c>
      <c r="C5" s="6">
        <f>Entrées!C12</f>
        <v>0.035</v>
      </c>
      <c r="D5" s="27">
        <f>B5*C5</f>
        <v>8400</v>
      </c>
      <c r="E5" s="6">
        <f>Entrées!C8</f>
        <v>0.02</v>
      </c>
      <c r="F5" s="30">
        <f>Entrées!C7</f>
        <v>10000</v>
      </c>
      <c r="G5" s="38">
        <f>IF(F5*L5*I5&lt;N5,F5,IF((F5-N5)/((1/I5/L5)-1)&gt;N5,(F5-N5)/(1-L5*I5),F5))</f>
        <v>10049.241282283188</v>
      </c>
      <c r="H5" s="27">
        <f>D5</f>
        <v>8400</v>
      </c>
      <c r="I5" s="6">
        <f>H5/B5</f>
        <v>0.035</v>
      </c>
      <c r="J5" s="27">
        <f>G5*I5</f>
        <v>351.72344487991165</v>
      </c>
      <c r="K5" s="27">
        <f>H5-J5</f>
        <v>8048.276555120088</v>
      </c>
      <c r="L5" s="6">
        <f>IF(Entrées!C17="IRPP",Entrées!C15,IF(Entrées!C15&gt;0.35,0.35,Entrées!C15))</f>
        <v>0.14</v>
      </c>
      <c r="M5" s="38">
        <f>J5*L5</f>
        <v>49.24128228318764</v>
      </c>
      <c r="N5" s="27">
        <v>0</v>
      </c>
      <c r="O5" s="27">
        <f>IF(M5&gt;N5,N5,M5)</f>
        <v>0</v>
      </c>
      <c r="P5" s="43">
        <f>M5-O5</f>
        <v>49.24128228318764</v>
      </c>
      <c r="Q5" s="44">
        <f>Entrées!C16</f>
        <v>0.135</v>
      </c>
      <c r="R5" s="43">
        <f>D5*Q5</f>
        <v>1134</v>
      </c>
      <c r="S5" s="38">
        <f>B5+D5-G5-R5</f>
        <v>237216.75871771682</v>
      </c>
      <c r="T5" s="27">
        <f>IF(S5&gt;0,S5,0)</f>
        <v>237216.75871771682</v>
      </c>
      <c r="U5" s="7">
        <f>IF(T5=0,0,1)</f>
        <v>1</v>
      </c>
    </row>
    <row r="6" spans="1:21" ht="12.75">
      <c r="A6" s="7">
        <f>A5+1</f>
        <v>2</v>
      </c>
      <c r="B6" s="27">
        <f>S5</f>
        <v>237216.75871771682</v>
      </c>
      <c r="C6" s="6">
        <f>C5</f>
        <v>0.035</v>
      </c>
      <c r="D6" s="27">
        <f>B6*C6</f>
        <v>8302.58655512009</v>
      </c>
      <c r="E6" s="6">
        <f>E5</f>
        <v>0.02</v>
      </c>
      <c r="F6" s="30">
        <f>F5*(1+E6)</f>
        <v>10200</v>
      </c>
      <c r="G6" s="38">
        <f>IF(F6*L6*I6&lt;N6,F6,IF((F6-N6)/((1/I6/L6)-1)&gt;N6,(F6-N6)/(1-L6*I6),F6))</f>
        <v>10299.38818919689</v>
      </c>
      <c r="H6" s="38">
        <f>K5+D6</f>
        <v>16350.863110240178</v>
      </c>
      <c r="I6" s="37">
        <f>H6/B6</f>
        <v>0.06892794252238045</v>
      </c>
      <c r="J6" s="38">
        <f>G6*I6</f>
        <v>709.9156371206474</v>
      </c>
      <c r="K6" s="38">
        <f>H6-J6</f>
        <v>15640.94747311953</v>
      </c>
      <c r="L6" s="37">
        <f>L5</f>
        <v>0.14</v>
      </c>
      <c r="M6" s="38">
        <f>J6*L6</f>
        <v>99.38818919689064</v>
      </c>
      <c r="N6" s="27">
        <v>0</v>
      </c>
      <c r="O6" s="38">
        <f>IF(M6&gt;N6,N6,M6)</f>
        <v>0</v>
      </c>
      <c r="P6" s="43">
        <f>M6-O6</f>
        <v>99.38818919689064</v>
      </c>
      <c r="Q6" s="37">
        <f>Q5</f>
        <v>0.135</v>
      </c>
      <c r="R6" s="43">
        <f>D6*Q6</f>
        <v>1120.8491849412121</v>
      </c>
      <c r="S6" s="38">
        <f>B6+D6-G6-R6</f>
        <v>234099.10789869883</v>
      </c>
      <c r="T6" s="27">
        <f>IF(S6&gt;0,S6,0)</f>
        <v>234099.10789869883</v>
      </c>
      <c r="U6" s="7">
        <f>IF(T6=0,0,1)</f>
        <v>1</v>
      </c>
    </row>
    <row r="7" spans="1:21" ht="12.75">
      <c r="A7" s="7">
        <f>A6+1</f>
        <v>3</v>
      </c>
      <c r="B7" s="27">
        <f>S6</f>
        <v>234099.10789869883</v>
      </c>
      <c r="C7" s="6">
        <f>C6</f>
        <v>0.035</v>
      </c>
      <c r="D7" s="27">
        <f>B7*C7</f>
        <v>8193.46877645446</v>
      </c>
      <c r="E7" s="6">
        <f>E6</f>
        <v>0.02</v>
      </c>
      <c r="F7" s="30">
        <f>F6*(1+E7)</f>
        <v>10404</v>
      </c>
      <c r="G7" s="38">
        <f>IF(F7*L7*I7&lt;N7,F7,IF((F7-N7)/((1/I7/L7)-1)&gt;N7,(F7-N7)/(1-L7*I7),F7))</f>
        <v>10554.441640135752</v>
      </c>
      <c r="H7" s="38">
        <f>K6+D7</f>
        <v>23834.416249573987</v>
      </c>
      <c r="I7" s="37">
        <f>H7/B7</f>
        <v>0.10181335787015387</v>
      </c>
      <c r="J7" s="38">
        <f>G7*I7</f>
        <v>1074.583143826795</v>
      </c>
      <c r="K7" s="38">
        <f>H7-J7</f>
        <v>22759.83310574719</v>
      </c>
      <c r="L7" s="37">
        <f>L6</f>
        <v>0.14</v>
      </c>
      <c r="M7" s="38">
        <f>J7*L7</f>
        <v>150.44164013575133</v>
      </c>
      <c r="N7" s="27">
        <v>0</v>
      </c>
      <c r="O7" s="38">
        <f>IF(M7&gt;N7,N7,M7)</f>
        <v>0</v>
      </c>
      <c r="P7" s="43">
        <f>M7-O7</f>
        <v>150.44164013575133</v>
      </c>
      <c r="Q7" s="37">
        <f>Q6</f>
        <v>0.135</v>
      </c>
      <c r="R7" s="43">
        <f>D7*Q7</f>
        <v>1106.118284821352</v>
      </c>
      <c r="S7" s="38">
        <f>B7+D7-G7-R7</f>
        <v>230632.01675019617</v>
      </c>
      <c r="T7" s="27">
        <f>IF(S7&gt;0,S7,0)</f>
        <v>230632.01675019617</v>
      </c>
      <c r="U7" s="7">
        <f>IF(T7=0,0,1)</f>
        <v>1</v>
      </c>
    </row>
    <row r="8" spans="1:21" ht="12.75">
      <c r="A8" s="7">
        <f>A7+1</f>
        <v>4</v>
      </c>
      <c r="B8" s="27">
        <f>S7</f>
        <v>230632.01675019617</v>
      </c>
      <c r="C8" s="6">
        <f>C7</f>
        <v>0.035</v>
      </c>
      <c r="D8" s="27">
        <f>B8*C8</f>
        <v>8072.120586256867</v>
      </c>
      <c r="E8" s="6">
        <f>E7</f>
        <v>0.02</v>
      </c>
      <c r="F8" s="30">
        <f>F7*(1+E8)</f>
        <v>10612.08</v>
      </c>
      <c r="G8" s="38">
        <f>IF(F8*L8*I8&lt;N8,F8,IF((F8-N8)/((1/I8/L8)-1)&gt;N8,(F8-N8)/(1-L8*I8),F8))</f>
        <v>10814.482193082224</v>
      </c>
      <c r="H8" s="38">
        <f>K7+D8</f>
        <v>30831.95369200406</v>
      </c>
      <c r="I8" s="37">
        <f>H8/B8</f>
        <v>0.13368462074976775</v>
      </c>
      <c r="J8" s="38">
        <f>G8*I8</f>
        <v>1445.7299505873136</v>
      </c>
      <c r="K8" s="38">
        <f>H8-J8</f>
        <v>29386.223741416747</v>
      </c>
      <c r="L8" s="37">
        <f>L7</f>
        <v>0.14</v>
      </c>
      <c r="M8" s="38">
        <f>J8*L8</f>
        <v>202.40219308222393</v>
      </c>
      <c r="N8" s="27">
        <v>0</v>
      </c>
      <c r="O8" s="38">
        <f>IF(M8&gt;N8,N8,M8)</f>
        <v>0</v>
      </c>
      <c r="P8" s="43">
        <f>M8-O8</f>
        <v>202.40219308222393</v>
      </c>
      <c r="Q8" s="37">
        <f>Q7</f>
        <v>0.135</v>
      </c>
      <c r="R8" s="43">
        <f>D8*Q8</f>
        <v>1089.7362791446772</v>
      </c>
      <c r="S8" s="38">
        <f>B8+D8-G8-R8</f>
        <v>226799.91886422614</v>
      </c>
      <c r="T8" s="27">
        <f>IF(S8&gt;0,S8,0)</f>
        <v>226799.91886422614</v>
      </c>
      <c r="U8" s="7">
        <f>IF(T8=0,0,1)</f>
        <v>1</v>
      </c>
    </row>
    <row r="9" spans="1:21" ht="12.75">
      <c r="A9" s="7">
        <f>A8+1</f>
        <v>5</v>
      </c>
      <c r="B9" s="27">
        <f>S8</f>
        <v>226799.91886422614</v>
      </c>
      <c r="C9" s="6">
        <f>C8</f>
        <v>0.035</v>
      </c>
      <c r="D9" s="27">
        <f>B9*C9</f>
        <v>7937.997160247915</v>
      </c>
      <c r="E9" s="6">
        <f>E8</f>
        <v>0.02</v>
      </c>
      <c r="F9" s="30">
        <f>F8*(1+E9)</f>
        <v>10824.3216</v>
      </c>
      <c r="G9" s="38">
        <f>IF(F9*L9*I9&lt;N9,F9,IF((F9-N9)/((1/I9/L9)-1)&gt;N9,(F9-N9)/(1-L9*I9),F9))</f>
        <v>11079.591519325279</v>
      </c>
      <c r="H9" s="38">
        <f>K8+D9</f>
        <v>37324.22090166466</v>
      </c>
      <c r="I9" s="37">
        <f>H9/B9</f>
        <v>0.16456893410093687</v>
      </c>
      <c r="J9" s="38">
        <f>G9*I9</f>
        <v>1823.3565666091408</v>
      </c>
      <c r="K9" s="38">
        <f>H9-J9</f>
        <v>35500.86433505552</v>
      </c>
      <c r="L9" s="37">
        <f>IF(Entrées!C18="IRPP",Entrées!C15,IF(Entrées!C15&gt;0.15,0.15,Entrées!C15))</f>
        <v>0.14</v>
      </c>
      <c r="M9" s="38">
        <f>J9*L9</f>
        <v>255.26991932527974</v>
      </c>
      <c r="N9" s="27">
        <v>0</v>
      </c>
      <c r="O9" s="38">
        <f>IF(M9&gt;N9,N9,M9)</f>
        <v>0</v>
      </c>
      <c r="P9" s="43">
        <f>M9-O9</f>
        <v>255.26991932527974</v>
      </c>
      <c r="Q9" s="37">
        <f>Q8</f>
        <v>0.135</v>
      </c>
      <c r="R9" s="43">
        <f>D9*Q9</f>
        <v>1071.6296166334687</v>
      </c>
      <c r="S9" s="38">
        <f>B9+D9-G9-R9</f>
        <v>222586.6948885153</v>
      </c>
      <c r="T9" s="27">
        <f>IF(S9&gt;0,S9,0)</f>
        <v>222586.6948885153</v>
      </c>
      <c r="U9" s="7">
        <f>IF(T9=0,0,1)</f>
        <v>1</v>
      </c>
    </row>
    <row r="10" spans="1:21" ht="12.75">
      <c r="A10" s="7">
        <f>A9+1</f>
        <v>6</v>
      </c>
      <c r="B10" s="27">
        <f>S9</f>
        <v>222586.6948885153</v>
      </c>
      <c r="C10" s="6">
        <f>C9</f>
        <v>0.035</v>
      </c>
      <c r="D10" s="27">
        <f>B10*C10</f>
        <v>7790.534321098036</v>
      </c>
      <c r="E10" s="6">
        <f>E9</f>
        <v>0.02</v>
      </c>
      <c r="F10" s="30">
        <f>F9*(1+E10)</f>
        <v>11040.808031999999</v>
      </c>
      <c r="G10" s="38">
        <f>IF(F10*L10*I10&lt;N10,F10,IF((F10-N10)/((1/I10/L10)-1)&gt;N10,(F10-N10)/(1-L10*I10),F10))</f>
        <v>11349.852277354792</v>
      </c>
      <c r="H10" s="38">
        <f>K9+D10</f>
        <v>43291.39865615356</v>
      </c>
      <c r="I10" s="37">
        <f>H10/B10</f>
        <v>0.19449230187741667</v>
      </c>
      <c r="J10" s="38">
        <f>G10*I10</f>
        <v>2207.4588953913735</v>
      </c>
      <c r="K10" s="38">
        <f>H10-J10</f>
        <v>41083.93976076218</v>
      </c>
      <c r="L10" s="37">
        <f>L9</f>
        <v>0.14</v>
      </c>
      <c r="M10" s="38">
        <f>J10*L10</f>
        <v>309.04424535479234</v>
      </c>
      <c r="N10" s="27">
        <v>0</v>
      </c>
      <c r="O10" s="38">
        <f>IF(M10&gt;N10,N10,M10)</f>
        <v>0</v>
      </c>
      <c r="P10" s="43">
        <f>M10-O10</f>
        <v>309.04424535479234</v>
      </c>
      <c r="Q10" s="37">
        <f>Q9</f>
        <v>0.135</v>
      </c>
      <c r="R10" s="43">
        <f>D10*Q10</f>
        <v>1051.722133348235</v>
      </c>
      <c r="S10" s="38">
        <f>B10+D10-G10-R10</f>
        <v>217975.6547989103</v>
      </c>
      <c r="T10" s="27">
        <f>IF(S10&gt;0,S10,0)</f>
        <v>217975.6547989103</v>
      </c>
      <c r="U10" s="7">
        <f>IF(T10=0,0,1)</f>
        <v>1</v>
      </c>
    </row>
    <row r="11" spans="1:21" ht="12.75">
      <c r="A11" s="7">
        <f>A10+1</f>
        <v>7</v>
      </c>
      <c r="B11" s="27">
        <f>S10</f>
        <v>217975.6547989103</v>
      </c>
      <c r="C11" s="6">
        <f>C10</f>
        <v>0.035</v>
      </c>
      <c r="D11" s="27">
        <f>B11*C11</f>
        <v>7629.147917961862</v>
      </c>
      <c r="E11" s="6">
        <f>E10</f>
        <v>0.02</v>
      </c>
      <c r="F11" s="30">
        <f>F10*(1+E11)</f>
        <v>11261.62419264</v>
      </c>
      <c r="G11" s="38">
        <f>IF(F11*L11*I11&lt;N11,F11,IF((F11-N11)/((1/I11/L11)-1)&gt;N11,(F11-N11)/(1-L11*I11),F11))</f>
        <v>11625.34794517559</v>
      </c>
      <c r="H11" s="38">
        <f>K10+D11</f>
        <v>48713.08767872404</v>
      </c>
      <c r="I11" s="37">
        <f>H11/B11</f>
        <v>0.22347948776051832</v>
      </c>
      <c r="J11" s="38">
        <f>G11*I11</f>
        <v>2598.026803825635</v>
      </c>
      <c r="K11" s="38">
        <f>H11-J11</f>
        <v>46115.06087489841</v>
      </c>
      <c r="L11" s="37">
        <f>L10</f>
        <v>0.14</v>
      </c>
      <c r="M11" s="38">
        <f>J11*L11</f>
        <v>363.7237525355889</v>
      </c>
      <c r="N11" s="27">
        <v>0</v>
      </c>
      <c r="O11" s="38">
        <f>IF(M11&gt;N11,N11,M11)</f>
        <v>0</v>
      </c>
      <c r="P11" s="43">
        <f>M11-O11</f>
        <v>363.7237525355889</v>
      </c>
      <c r="Q11" s="37">
        <f>Q10</f>
        <v>0.135</v>
      </c>
      <c r="R11" s="43">
        <f>D11*Q11</f>
        <v>1029.9349689248513</v>
      </c>
      <c r="S11" s="38">
        <f>B11+D11-G11-R11</f>
        <v>212949.51980277174</v>
      </c>
      <c r="T11" s="27">
        <f>IF(S11&gt;0,S11,0)</f>
        <v>212949.51980277174</v>
      </c>
      <c r="U11" s="7">
        <f>IF(T11=0,0,1)</f>
        <v>1</v>
      </c>
    </row>
    <row r="12" spans="1:21" ht="12.75">
      <c r="A12" s="7">
        <f>A11+1</f>
        <v>8</v>
      </c>
      <c r="B12" s="27">
        <f>S11</f>
        <v>212949.51980277174</v>
      </c>
      <c r="C12" s="6">
        <f>C11</f>
        <v>0.035</v>
      </c>
      <c r="D12" s="27">
        <f>B12*C12</f>
        <v>7453.233193097011</v>
      </c>
      <c r="E12" s="6">
        <f>E11</f>
        <v>0.02</v>
      </c>
      <c r="F12" s="30">
        <f>F11*(1+E12)</f>
        <v>11486.8566764928</v>
      </c>
      <c r="G12" s="38">
        <f>IF(F12*L12*I12&lt;N12,F12,IF((F12-N12)/((1/I12/L12)-1)&gt;N12,(F12-N12)/(1-L12*I12),F12))</f>
        <v>11906.162598304345</v>
      </c>
      <c r="H12" s="38">
        <f>K11+D12</f>
        <v>53568.29406799542</v>
      </c>
      <c r="I12" s="37">
        <f>H12/B12</f>
        <v>0.2515539556868171</v>
      </c>
      <c r="J12" s="38">
        <f>G12*I12</f>
        <v>2995.04229865389</v>
      </c>
      <c r="K12" s="38">
        <f>H12-J12</f>
        <v>50573.25176934153</v>
      </c>
      <c r="L12" s="37">
        <f>L11</f>
        <v>0.14</v>
      </c>
      <c r="M12" s="38">
        <f>J12*L12</f>
        <v>419.30592181154464</v>
      </c>
      <c r="N12" s="27">
        <v>0</v>
      </c>
      <c r="O12" s="38">
        <f>IF(M12&gt;N12,N12,M12)</f>
        <v>0</v>
      </c>
      <c r="P12" s="43">
        <f>M12-O12</f>
        <v>419.30592181154464</v>
      </c>
      <c r="Q12" s="37">
        <f>Q11</f>
        <v>0.135</v>
      </c>
      <c r="R12" s="43">
        <f>D12*Q12</f>
        <v>1006.1864810680966</v>
      </c>
      <c r="S12" s="38">
        <f>B12+D12-G12-R12</f>
        <v>207490.40391649635</v>
      </c>
      <c r="T12" s="27">
        <f>IF(S12&gt;0,S12,0)</f>
        <v>207490.40391649635</v>
      </c>
      <c r="U12" s="7">
        <f>IF(T12=0,0,1)</f>
        <v>1</v>
      </c>
    </row>
    <row r="13" spans="1:21" s="46" customFormat="1" ht="12.75">
      <c r="A13" s="45">
        <f>A12+1</f>
        <v>9</v>
      </c>
      <c r="B13" s="27">
        <f>S12</f>
        <v>207490.40391649635</v>
      </c>
      <c r="C13" s="37">
        <f>C12</f>
        <v>0.035</v>
      </c>
      <c r="D13" s="38">
        <f>B13*C13</f>
        <v>7262.164137077373</v>
      </c>
      <c r="E13" s="37">
        <f>E12</f>
        <v>0.02</v>
      </c>
      <c r="F13" s="30">
        <f>F12*(1+E13)</f>
        <v>11716.593810022656</v>
      </c>
      <c r="G13" s="38">
        <f>IF(F13*L13*I13&lt;N13,F13,IF((F13-N13)/((1/I13/L13)-1)&gt;N13,(F13-N13)/(1-L13*I13),F13))</f>
        <v>11716.593810022656</v>
      </c>
      <c r="H13" s="38">
        <f>K12+D13</f>
        <v>57835.4159064189</v>
      </c>
      <c r="I13" s="37">
        <f>H13/B13</f>
        <v>0.27873778649394565</v>
      </c>
      <c r="J13" s="38">
        <f>G13*I13</f>
        <v>3265.85742385438</v>
      </c>
      <c r="K13" s="38">
        <f>H13-J13</f>
        <v>54569.55848256452</v>
      </c>
      <c r="L13" s="37">
        <f>IF(Entrées!C15="IRPP",Entrées!C15,IF(Entrées!C15&gt;0.075,0.075,Entrées!C15))</f>
        <v>0.075</v>
      </c>
      <c r="M13" s="38">
        <f>J13*L13</f>
        <v>244.9393067890785</v>
      </c>
      <c r="N13" s="38">
        <f>IF(Entrées!C14="Célibataire",4600,9200)</f>
        <v>4600</v>
      </c>
      <c r="O13" s="38">
        <f>IF(M13&gt;N13,N13,M13)</f>
        <v>244.9393067890785</v>
      </c>
      <c r="P13" s="43">
        <f>M13-O13</f>
        <v>0</v>
      </c>
      <c r="Q13" s="37">
        <f>Q12</f>
        <v>0.135</v>
      </c>
      <c r="R13" s="43">
        <f>D13*Q13</f>
        <v>980.3921585054454</v>
      </c>
      <c r="S13" s="38">
        <f>B13+D13-G13-R13</f>
        <v>202055.5820850456</v>
      </c>
      <c r="T13" s="27">
        <f>IF(S13&gt;0,S13,0)</f>
        <v>202055.5820850456</v>
      </c>
      <c r="U13" s="7">
        <f>IF(T13=0,0,1)</f>
        <v>1</v>
      </c>
    </row>
    <row r="14" spans="1:21" ht="12.75">
      <c r="A14" s="7">
        <f>A13+1</f>
        <v>10</v>
      </c>
      <c r="B14" s="27">
        <f>S13</f>
        <v>202055.5820850456</v>
      </c>
      <c r="C14" s="6">
        <f>C13</f>
        <v>0.035</v>
      </c>
      <c r="D14" s="27">
        <f>B14*C14</f>
        <v>7071.945372976597</v>
      </c>
      <c r="E14" s="6">
        <f>E13</f>
        <v>0.02</v>
      </c>
      <c r="F14" s="30">
        <f>F13*(1+E14)</f>
        <v>11950.925686223109</v>
      </c>
      <c r="G14" s="38">
        <f>IF(F14*L14*I14&lt;N14,F14,IF((F14-N14)/((1/I14/L14)-1)&gt;N14,(F14-N14)/(1-L14*I14),F14))</f>
        <v>11950.925686223109</v>
      </c>
      <c r="H14" s="38">
        <f>K13+D14</f>
        <v>61641.503855541116</v>
      </c>
      <c r="I14" s="37">
        <f>H14/B14</f>
        <v>0.3050720164197002</v>
      </c>
      <c r="J14" s="38">
        <f>G14*I14</f>
        <v>3645.8929971780735</v>
      </c>
      <c r="K14" s="38">
        <f>H14-J14</f>
        <v>57995.61085836304</v>
      </c>
      <c r="L14" s="37">
        <f>L13</f>
        <v>0.075</v>
      </c>
      <c r="M14" s="38">
        <f>J14*L14</f>
        <v>273.4419747883555</v>
      </c>
      <c r="N14" s="38">
        <f>N13</f>
        <v>4600</v>
      </c>
      <c r="O14" s="38">
        <f>IF(M14&gt;N14,N14,M14)</f>
        <v>273.4419747883555</v>
      </c>
      <c r="P14" s="43">
        <f>M14-O14</f>
        <v>0</v>
      </c>
      <c r="Q14" s="37">
        <f>Q13</f>
        <v>0.135</v>
      </c>
      <c r="R14" s="43">
        <f>D14*Q14</f>
        <v>954.7126253518408</v>
      </c>
      <c r="S14" s="38">
        <f>B14+D14-G14-R14</f>
        <v>196221.88914644724</v>
      </c>
      <c r="T14" s="27">
        <f>IF(S14&gt;0,S14,0)</f>
        <v>196221.88914644724</v>
      </c>
      <c r="U14" s="7">
        <f>IF(T14=0,0,1)</f>
        <v>1</v>
      </c>
    </row>
    <row r="15" spans="1:21" ht="12.75">
      <c r="A15" s="7">
        <f>A14+1</f>
        <v>11</v>
      </c>
      <c r="B15" s="27">
        <f>S14</f>
        <v>196221.88914644724</v>
      </c>
      <c r="C15" s="6">
        <f>C14</f>
        <v>0.035</v>
      </c>
      <c r="D15" s="27">
        <f>B15*C15</f>
        <v>6867.766120125654</v>
      </c>
      <c r="E15" s="6">
        <f>E14</f>
        <v>0.02</v>
      </c>
      <c r="F15" s="30">
        <f>F14*(1+E15)</f>
        <v>12189.944199947571</v>
      </c>
      <c r="G15" s="38">
        <f>IF(F15*L15*I15&lt;N15,F15,IF((F15-N15)/((1/I15/L15)-1)&gt;N15,(F15-N15)/(1-L15*I15),F15))</f>
        <v>12189.944199947571</v>
      </c>
      <c r="H15" s="38">
        <f>K14+D15</f>
        <v>64863.3769784887</v>
      </c>
      <c r="I15" s="37">
        <f>H15/B15</f>
        <v>0.3305613724372967</v>
      </c>
      <c r="J15" s="38">
        <f>G15*I15</f>
        <v>4029.524684668734</v>
      </c>
      <c r="K15" s="38">
        <f>H15-J15</f>
        <v>60833.85229381996</v>
      </c>
      <c r="L15" s="37">
        <f>L14</f>
        <v>0.075</v>
      </c>
      <c r="M15" s="38">
        <f>J15*L15</f>
        <v>302.214351350155</v>
      </c>
      <c r="N15" s="38">
        <f>N14</f>
        <v>4600</v>
      </c>
      <c r="O15" s="38">
        <f>IF(M15&gt;N15,N15,M15)</f>
        <v>302.214351350155</v>
      </c>
      <c r="P15" s="43">
        <f>M15-O15</f>
        <v>0</v>
      </c>
      <c r="Q15" s="37">
        <f>Q14</f>
        <v>0.135</v>
      </c>
      <c r="R15" s="43">
        <f>D15*Q15</f>
        <v>927.1484262169633</v>
      </c>
      <c r="S15" s="38">
        <f>B15+D15-G15-R15</f>
        <v>189972.56264040835</v>
      </c>
      <c r="T15" s="27">
        <f>IF(S15&gt;0,S15,0)</f>
        <v>189972.56264040835</v>
      </c>
      <c r="U15" s="7">
        <f>IF(T15=0,0,1)</f>
        <v>1</v>
      </c>
    </row>
    <row r="16" spans="1:21" ht="12.75">
      <c r="A16" s="7">
        <f>A15+1</f>
        <v>12</v>
      </c>
      <c r="B16" s="27">
        <f>S15</f>
        <v>189972.56264040835</v>
      </c>
      <c r="C16" s="6">
        <f>C15</f>
        <v>0.035</v>
      </c>
      <c r="D16" s="27">
        <f>B16*C16</f>
        <v>6649.039692414292</v>
      </c>
      <c r="E16" s="6">
        <f>E15</f>
        <v>0.02</v>
      </c>
      <c r="F16" s="30">
        <f>F15*(1+E16)</f>
        <v>12433.743083946523</v>
      </c>
      <c r="G16" s="38">
        <f>IF(F16*L16*I16&lt;N16,F16,IF((F16-N16)/((1/I16/L16)-1)&gt;N16,(F16-N16)/(1-L16*I16),F16))</f>
        <v>12433.743083946523</v>
      </c>
      <c r="H16" s="38">
        <f>K15+D16</f>
        <v>67482.89198623426</v>
      </c>
      <c r="I16" s="37">
        <f>H16/B16</f>
        <v>0.35522441266410665</v>
      </c>
      <c r="J16" s="38">
        <f>G16*I16</f>
        <v>4416.769084211302</v>
      </c>
      <c r="K16" s="38">
        <f>H16-J16</f>
        <v>63066.12290202296</v>
      </c>
      <c r="L16" s="37">
        <f>L15</f>
        <v>0.075</v>
      </c>
      <c r="M16" s="38">
        <f>J16*L16</f>
        <v>331.2576813158476</v>
      </c>
      <c r="N16" s="38">
        <f>N15</f>
        <v>4600</v>
      </c>
      <c r="O16" s="38">
        <f>IF(M16&gt;N16,N16,M16)</f>
        <v>331.2576813158476</v>
      </c>
      <c r="P16" s="43">
        <f>M16-O16</f>
        <v>0</v>
      </c>
      <c r="Q16" s="37">
        <f>Q15</f>
        <v>0.135</v>
      </c>
      <c r="R16" s="43">
        <f>D16*Q16</f>
        <v>897.6203584759295</v>
      </c>
      <c r="S16" s="38">
        <f>B16+D16-G16-R16</f>
        <v>183290.2388904002</v>
      </c>
      <c r="T16" s="27">
        <f>IF(S16&gt;0,S16,0)</f>
        <v>183290.2388904002</v>
      </c>
      <c r="U16" s="7">
        <f>IF(T16=0,0,1)</f>
        <v>1</v>
      </c>
    </row>
    <row r="17" spans="1:21" ht="12.75">
      <c r="A17" s="7">
        <f>A16+1</f>
        <v>13</v>
      </c>
      <c r="B17" s="27">
        <f>S16</f>
        <v>183290.2388904002</v>
      </c>
      <c r="C17" s="6">
        <f>C16</f>
        <v>0.035</v>
      </c>
      <c r="D17" s="27">
        <f>B17*C17</f>
        <v>6415.158361164007</v>
      </c>
      <c r="E17" s="6">
        <f>E16</f>
        <v>0.02</v>
      </c>
      <c r="F17" s="30">
        <f>F16*(1+E17)</f>
        <v>12682.417945625453</v>
      </c>
      <c r="G17" s="38">
        <f>IF(F17*L17*I17&lt;N17,F17,IF((F17-N17)/((1/I17/L17)-1)&gt;N17,(F17-N17)/(1-L17*I17),F17))</f>
        <v>12682.417945625453</v>
      </c>
      <c r="H17" s="38">
        <f>K16+D17</f>
        <v>69481.28126318696</v>
      </c>
      <c r="I17" s="37">
        <f>H17/B17</f>
        <v>0.3790779131709999</v>
      </c>
      <c r="J17" s="38">
        <f>G17*I17</f>
        <v>4807.6245287901365</v>
      </c>
      <c r="K17" s="38">
        <f>H17-J17</f>
        <v>64673.65673439682</v>
      </c>
      <c r="L17" s="37">
        <f>L16</f>
        <v>0.075</v>
      </c>
      <c r="M17" s="38">
        <f>J17*L17</f>
        <v>360.5718396592602</v>
      </c>
      <c r="N17" s="38">
        <f>N16</f>
        <v>4600</v>
      </c>
      <c r="O17" s="38">
        <f>IF(M17&gt;N17,N17,M17)</f>
        <v>360.5718396592602</v>
      </c>
      <c r="P17" s="43">
        <f>M17-O17</f>
        <v>0</v>
      </c>
      <c r="Q17" s="37">
        <f>Q16</f>
        <v>0.135</v>
      </c>
      <c r="R17" s="43">
        <f>D17*Q17</f>
        <v>866.046378757141</v>
      </c>
      <c r="S17" s="38">
        <f>B17+D17-G17-R17</f>
        <v>176156.9329271816</v>
      </c>
      <c r="T17" s="27">
        <f>IF(S17&gt;0,S17,0)</f>
        <v>176156.9329271816</v>
      </c>
      <c r="U17" s="7">
        <f>IF(T17=0,0,1)</f>
        <v>1</v>
      </c>
    </row>
    <row r="18" spans="1:21" ht="12.75">
      <c r="A18" s="7">
        <f>A17+1</f>
        <v>14</v>
      </c>
      <c r="B18" s="27">
        <f>S17</f>
        <v>176156.9329271816</v>
      </c>
      <c r="C18" s="6">
        <f>C17</f>
        <v>0.035</v>
      </c>
      <c r="D18" s="27">
        <f>B18*C18</f>
        <v>6165.492652451357</v>
      </c>
      <c r="E18" s="6">
        <f>E17</f>
        <v>0.02</v>
      </c>
      <c r="F18" s="30">
        <f>F17*(1+E18)</f>
        <v>12936.066304537962</v>
      </c>
      <c r="G18" s="38">
        <f>IF(F18*L18*I18&lt;N18,F18,IF((F18-N18)/((1/I18/L18)-1)&gt;N18,(F18-N18)/(1-L18*I18),F18))</f>
        <v>12936.066304537962</v>
      </c>
      <c r="H18" s="38">
        <f>K17+D18</f>
        <v>70839.14938684818</v>
      </c>
      <c r="I18" s="37">
        <f>H18/B18</f>
        <v>0.40213659610054137</v>
      </c>
      <c r="J18" s="38">
        <f>G18*I18</f>
        <v>5202.065670637805</v>
      </c>
      <c r="K18" s="38">
        <f>H18-J18</f>
        <v>65637.08371621037</v>
      </c>
      <c r="L18" s="37">
        <f>L17</f>
        <v>0.075</v>
      </c>
      <c r="M18" s="38">
        <f>J18*L18</f>
        <v>390.15492529783535</v>
      </c>
      <c r="N18" s="38">
        <f>N17</f>
        <v>4600</v>
      </c>
      <c r="O18" s="38">
        <f>IF(M18&gt;N18,N18,M18)</f>
        <v>390.15492529783535</v>
      </c>
      <c r="P18" s="43">
        <f>M18-O18</f>
        <v>0</v>
      </c>
      <c r="Q18" s="37">
        <f>Q17</f>
        <v>0.135</v>
      </c>
      <c r="R18" s="43">
        <f>D18*Q18</f>
        <v>832.3415080809332</v>
      </c>
      <c r="S18" s="38">
        <f>B18+D18-G18-R18</f>
        <v>168554.01776701407</v>
      </c>
      <c r="T18" s="27">
        <f>IF(S18&gt;0,S18,0)</f>
        <v>168554.01776701407</v>
      </c>
      <c r="U18" s="7">
        <f>IF(T18=0,0,1)</f>
        <v>1</v>
      </c>
    </row>
    <row r="19" spans="1:21" ht="12.75">
      <c r="A19" s="7">
        <f>A18+1</f>
        <v>15</v>
      </c>
      <c r="B19" s="27">
        <f>S18</f>
        <v>168554.01776701407</v>
      </c>
      <c r="C19" s="6">
        <f>C18</f>
        <v>0.035</v>
      </c>
      <c r="D19" s="27">
        <f>B19*C19</f>
        <v>5899.390621845493</v>
      </c>
      <c r="E19" s="6">
        <f>E18</f>
        <v>0.02</v>
      </c>
      <c r="F19" s="30">
        <f>F18*(1+E19)</f>
        <v>13194.787630628722</v>
      </c>
      <c r="G19" s="38">
        <f>IF(F19*L19*I19&lt;N19,F19,IF((F19-N19)/((1/I19/L19)-1)&gt;N19,(F19-N19)/(1-L19*I19),F19))</f>
        <v>13194.787630628722</v>
      </c>
      <c r="H19" s="38">
        <f>K18+D19</f>
        <v>71536.47433805586</v>
      </c>
      <c r="I19" s="37">
        <f>H19/B19</f>
        <v>0.4244127507950482</v>
      </c>
      <c r="J19" s="38">
        <f>G19*I19</f>
        <v>5600.036114471613</v>
      </c>
      <c r="K19" s="38">
        <f>H19-J19</f>
        <v>65936.43822358425</v>
      </c>
      <c r="L19" s="37">
        <f>L18</f>
        <v>0.075</v>
      </c>
      <c r="M19" s="38">
        <f>J19*L19</f>
        <v>420.00270858537095</v>
      </c>
      <c r="N19" s="38">
        <f>N18</f>
        <v>4600</v>
      </c>
      <c r="O19" s="38">
        <f>IF(M19&gt;N19,N19,M19)</f>
        <v>420.00270858537095</v>
      </c>
      <c r="P19" s="43">
        <f>M19-O19</f>
        <v>0</v>
      </c>
      <c r="Q19" s="37">
        <f>Q18</f>
        <v>0.135</v>
      </c>
      <c r="R19" s="43">
        <f>D19*Q19</f>
        <v>796.4177339491416</v>
      </c>
      <c r="S19" s="38">
        <f>B19+D19-G19-R19</f>
        <v>160462.2030242817</v>
      </c>
      <c r="T19" s="27">
        <f>IF(S19&gt;0,S19,0)</f>
        <v>160462.2030242817</v>
      </c>
      <c r="U19" s="7">
        <f>IF(T19=0,0,1)</f>
        <v>1</v>
      </c>
    </row>
    <row r="20" spans="1:21" ht="12.75">
      <c r="A20" s="7">
        <f>A19+1</f>
        <v>16</v>
      </c>
      <c r="B20" s="27">
        <f>S19</f>
        <v>160462.2030242817</v>
      </c>
      <c r="C20" s="6">
        <f>C19</f>
        <v>0.035</v>
      </c>
      <c r="D20" s="27">
        <f>B20*C20</f>
        <v>5616.177105849861</v>
      </c>
      <c r="E20" s="6">
        <f>E19</f>
        <v>0.02</v>
      </c>
      <c r="F20" s="30">
        <f>F19*(1+E20)</f>
        <v>13458.683383241296</v>
      </c>
      <c r="G20" s="38">
        <f>IF(F20*L20*I20&lt;N20,F20,IF((F20-N20)/((1/I20/L20)-1)&gt;N20,(F20-N20)/(1-L20*I20),F20))</f>
        <v>13458.683383241296</v>
      </c>
      <c r="H20" s="38">
        <f>K19+D20</f>
        <v>71552.6153294341</v>
      </c>
      <c r="I20" s="37">
        <f>H20/B20</f>
        <v>0.4459156984065993</v>
      </c>
      <c r="J20" s="38">
        <f>G20*I20</f>
        <v>6001.438200471335</v>
      </c>
      <c r="K20" s="38">
        <f>H20-J20</f>
        <v>65551.17712896276</v>
      </c>
      <c r="L20" s="37">
        <f>L19</f>
        <v>0.075</v>
      </c>
      <c r="M20" s="38">
        <f>J20*L20</f>
        <v>450.10786503535013</v>
      </c>
      <c r="N20" s="38">
        <f>N19</f>
        <v>4600</v>
      </c>
      <c r="O20" s="38">
        <f>IF(M20&gt;N20,N20,M20)</f>
        <v>450.10786503535013</v>
      </c>
      <c r="P20" s="43">
        <f>M20-O20</f>
        <v>0</v>
      </c>
      <c r="Q20" s="37">
        <f>Q19</f>
        <v>0.135</v>
      </c>
      <c r="R20" s="43">
        <f>D20*Q20</f>
        <v>758.1839092897312</v>
      </c>
      <c r="S20" s="38">
        <f>B20+D20-G20-R20</f>
        <v>151861.51283760055</v>
      </c>
      <c r="T20" s="27">
        <f>IF(S20&gt;0,S20,0)</f>
        <v>151861.51283760055</v>
      </c>
      <c r="U20" s="7">
        <f>IF(T20=0,0,1)</f>
        <v>1</v>
      </c>
    </row>
    <row r="21" spans="1:21" ht="12.75">
      <c r="A21" s="7">
        <f>A20+1</f>
        <v>17</v>
      </c>
      <c r="B21" s="27">
        <f>S20</f>
        <v>151861.51283760055</v>
      </c>
      <c r="C21" s="6">
        <f>C20</f>
        <v>0.035</v>
      </c>
      <c r="D21" s="27">
        <f>B21*C21</f>
        <v>5315.15294931602</v>
      </c>
      <c r="E21" s="6">
        <f>E20</f>
        <v>0.02</v>
      </c>
      <c r="F21" s="30">
        <f>F20*(1+E21)</f>
        <v>13727.857050906123</v>
      </c>
      <c r="G21" s="38">
        <f>IF(F21*L21*I21&lt;N21,F21,IF((F21-N21)/((1/I21/L21)-1)&gt;N21,(F21-N21)/(1-L21*I21),F21))</f>
        <v>13727.857050906123</v>
      </c>
      <c r="H21" s="38">
        <f>K20+D21</f>
        <v>70866.33007827878</v>
      </c>
      <c r="I21" s="37">
        <f>H21/B21</f>
        <v>0.4666510214083186</v>
      </c>
      <c r="J21" s="38">
        <f>G21*I21</f>
        <v>6406.118514552731</v>
      </c>
      <c r="K21" s="38">
        <f>H21-J21</f>
        <v>64460.21156372606</v>
      </c>
      <c r="L21" s="37">
        <f>L20</f>
        <v>0.075</v>
      </c>
      <c r="M21" s="38">
        <f>J21*L21</f>
        <v>480.45888859145475</v>
      </c>
      <c r="N21" s="38">
        <f>N20</f>
        <v>4600</v>
      </c>
      <c r="O21" s="38">
        <f>IF(M21&gt;N21,N21,M21)</f>
        <v>480.45888859145475</v>
      </c>
      <c r="P21" s="43">
        <f>M21-O21</f>
        <v>0</v>
      </c>
      <c r="Q21" s="37">
        <f>Q20</f>
        <v>0.135</v>
      </c>
      <c r="R21" s="43">
        <f>D21*Q21</f>
        <v>717.5456481576628</v>
      </c>
      <c r="S21" s="38">
        <f>B21+D21-G21-R21</f>
        <v>142731.2630878528</v>
      </c>
      <c r="T21" s="27">
        <f>IF(S21&gt;0,S21,0)</f>
        <v>142731.2630878528</v>
      </c>
      <c r="U21" s="7">
        <f>IF(T21=0,0,1)</f>
        <v>1</v>
      </c>
    </row>
    <row r="22" spans="1:21" ht="12.75">
      <c r="A22" s="7">
        <f>A21+1</f>
        <v>18</v>
      </c>
      <c r="B22" s="27">
        <f>S21</f>
        <v>142731.2630878528</v>
      </c>
      <c r="C22" s="6">
        <f>C21</f>
        <v>0.035</v>
      </c>
      <c r="D22" s="27">
        <f>B22*C22</f>
        <v>4995.594208074848</v>
      </c>
      <c r="E22" s="6">
        <f>E21</f>
        <v>0.02</v>
      </c>
      <c r="F22" s="30">
        <f>F21*(1+E22)</f>
        <v>14002.414191924245</v>
      </c>
      <c r="G22" s="38">
        <f>IF(F22*L22*I22&lt;N22,F22,IF((F22-N22)/((1/I22/L22)-1)&gt;N22,(F22-N22)/(1-L22*I22),F22))</f>
        <v>14002.414191924245</v>
      </c>
      <c r="H22" s="38">
        <f>K21+D22</f>
        <v>69455.80577180091</v>
      </c>
      <c r="I22" s="37">
        <f>H22/B22</f>
        <v>0.4866194291929584</v>
      </c>
      <c r="J22" s="38">
        <f>G22*I22</f>
        <v>6813.846801397556</v>
      </c>
      <c r="K22" s="38">
        <f>H22-J22</f>
        <v>62641.95897040335</v>
      </c>
      <c r="L22" s="37">
        <f>L21</f>
        <v>0.075</v>
      </c>
      <c r="M22" s="38">
        <f>J22*L22</f>
        <v>511.0385101048167</v>
      </c>
      <c r="N22" s="38">
        <f>N21</f>
        <v>4600</v>
      </c>
      <c r="O22" s="38">
        <f>IF(M22&gt;N22,N22,M22)</f>
        <v>511.0385101048167</v>
      </c>
      <c r="P22" s="43">
        <f>M22-O22</f>
        <v>0</v>
      </c>
      <c r="Q22" s="37">
        <f>Q21</f>
        <v>0.135</v>
      </c>
      <c r="R22" s="43">
        <f>D22*Q22</f>
        <v>674.4052180901045</v>
      </c>
      <c r="S22" s="38">
        <f>B22+D22-G22-R22</f>
        <v>133050.0378859133</v>
      </c>
      <c r="T22" s="27">
        <f>IF(S22&gt;0,S22,0)</f>
        <v>133050.0378859133</v>
      </c>
      <c r="U22" s="7">
        <f>IF(T22=0,0,1)</f>
        <v>1</v>
      </c>
    </row>
    <row r="23" spans="1:21" ht="12.75">
      <c r="A23" s="7">
        <f>A22+1</f>
        <v>19</v>
      </c>
      <c r="B23" s="27">
        <f>S22</f>
        <v>133050.0378859133</v>
      </c>
      <c r="C23" s="6">
        <f>C22</f>
        <v>0.035</v>
      </c>
      <c r="D23" s="27">
        <f>B23*C23</f>
        <v>4656.751326006966</v>
      </c>
      <c r="E23" s="6">
        <f>E22</f>
        <v>0.02</v>
      </c>
      <c r="F23" s="30">
        <f>F22*(1+E23)</f>
        <v>14282.46247576273</v>
      </c>
      <c r="G23" s="38">
        <f>IF(F23*L23*I23&lt;N23,F23,IF((F23-N23)/((1/I23/L23)-1)&gt;N23,(F23-N23)/(1-L23*I23),F23))</f>
        <v>14282.46247576273</v>
      </c>
      <c r="H23" s="38">
        <f>K22+D23</f>
        <v>67298.71029641031</v>
      </c>
      <c r="I23" s="37">
        <f>H23/B23</f>
        <v>0.5058150404595682</v>
      </c>
      <c r="J23" s="38">
        <f>G23*I23</f>
        <v>7224.284335040189</v>
      </c>
      <c r="K23" s="38">
        <f>H23-J23</f>
        <v>60074.42596137012</v>
      </c>
      <c r="L23" s="37">
        <f>L22</f>
        <v>0.075</v>
      </c>
      <c r="M23" s="38">
        <f>J23*L23</f>
        <v>541.8213251280141</v>
      </c>
      <c r="N23" s="38">
        <f>N22</f>
        <v>4600</v>
      </c>
      <c r="O23" s="38">
        <f>IF(M23&gt;N23,N23,M23)</f>
        <v>541.8213251280141</v>
      </c>
      <c r="P23" s="43">
        <f>M23-O23</f>
        <v>0</v>
      </c>
      <c r="Q23" s="37">
        <f>Q22</f>
        <v>0.135</v>
      </c>
      <c r="R23" s="43">
        <f>D23*Q23</f>
        <v>628.6614290109405</v>
      </c>
      <c r="S23" s="38">
        <f>B23+D23-G23-R23</f>
        <v>122795.66530714658</v>
      </c>
      <c r="T23" s="27">
        <f>IF(S23&gt;0,S23,0)</f>
        <v>122795.66530714658</v>
      </c>
      <c r="U23" s="7">
        <f>IF(T23=0,0,1)</f>
        <v>1</v>
      </c>
    </row>
    <row r="24" spans="1:21" ht="12.75">
      <c r="A24" s="7">
        <f>A23+1</f>
        <v>20</v>
      </c>
      <c r="B24" s="27">
        <f>S23</f>
        <v>122795.66530714658</v>
      </c>
      <c r="C24" s="6">
        <f>C23</f>
        <v>0.035</v>
      </c>
      <c r="D24" s="27">
        <f>B24*C24</f>
        <v>4297.848285750131</v>
      </c>
      <c r="E24" s="6">
        <f>E23</f>
        <v>0.02</v>
      </c>
      <c r="F24" s="30">
        <f>F23*(1+E24)</f>
        <v>14568.111725277984</v>
      </c>
      <c r="G24" s="38">
        <f>IF(F24*L24*I24&lt;N24,F24,IF((F24-N24)/((1/I24/L24)-1)&gt;N24,(F24-N24)/(1-L24*I24),F24))</f>
        <v>14568.111725277984</v>
      </c>
      <c r="H24" s="38">
        <f>K23+D24</f>
        <v>64372.27424712025</v>
      </c>
      <c r="I24" s="37">
        <f>H24/B24</f>
        <v>0.5242226921130078</v>
      </c>
      <c r="J24" s="38">
        <f>G24*I24</f>
        <v>7636.934747628299</v>
      </c>
      <c r="K24" s="38">
        <f>H24-J24</f>
        <v>56735.33949949195</v>
      </c>
      <c r="L24" s="37">
        <f>L23</f>
        <v>0.075</v>
      </c>
      <c r="M24" s="38">
        <f>J24*L24</f>
        <v>572.7701060721224</v>
      </c>
      <c r="N24" s="38">
        <f>N23</f>
        <v>4600</v>
      </c>
      <c r="O24" s="38">
        <f>IF(M24&gt;N24,N24,M24)</f>
        <v>572.7701060721224</v>
      </c>
      <c r="P24" s="43">
        <f>M24-O24</f>
        <v>0</v>
      </c>
      <c r="Q24" s="37">
        <f>Q23</f>
        <v>0.135</v>
      </c>
      <c r="R24" s="43">
        <f>D24*Q24</f>
        <v>580.2095185762678</v>
      </c>
      <c r="S24" s="38">
        <f>B24+D24-G24-R24</f>
        <v>111945.19234904247</v>
      </c>
      <c r="T24" s="27">
        <f>IF(S24&gt;0,S24,0)</f>
        <v>111945.19234904247</v>
      </c>
      <c r="U24" s="7">
        <f>IF(T24=0,0,1)</f>
        <v>1</v>
      </c>
    </row>
    <row r="25" spans="1:21" ht="12.75">
      <c r="A25" s="7">
        <f>A24+1</f>
        <v>21</v>
      </c>
      <c r="B25" s="27">
        <f>S24</f>
        <v>111945.19234904247</v>
      </c>
      <c r="C25" s="6">
        <f>C24</f>
        <v>0.035</v>
      </c>
      <c r="D25" s="27">
        <f>B25*C25</f>
        <v>3918.0817322164867</v>
      </c>
      <c r="E25" s="6">
        <f>E24</f>
        <v>0.02</v>
      </c>
      <c r="F25" s="30">
        <f>F24*(1+E25)</f>
        <v>14859.473959783543</v>
      </c>
      <c r="G25" s="38">
        <f>IF(F25*L25*I25&lt;N25,F25,IF((F25-N25)/((1/I25/L25)-1)&gt;N25,(F25-N25)/(1-L25*I25),F25))</f>
        <v>14859.473959783543</v>
      </c>
      <c r="H25" s="38">
        <f>K24+D25</f>
        <v>60653.42123170844</v>
      </c>
      <c r="I25" s="37">
        <f>H25/B25</f>
        <v>0.5418135424931202</v>
      </c>
      <c r="J25" s="38">
        <f>G25*I25</f>
        <v>8051.0642257345935</v>
      </c>
      <c r="K25" s="38">
        <f>H25-J25</f>
        <v>52602.35700597384</v>
      </c>
      <c r="L25" s="37">
        <f>L24</f>
        <v>0.075</v>
      </c>
      <c r="M25" s="38">
        <f>J25*L25</f>
        <v>603.8298169300945</v>
      </c>
      <c r="N25" s="38">
        <f>N24</f>
        <v>4600</v>
      </c>
      <c r="O25" s="38">
        <f>IF(M25&gt;N25,N25,M25)</f>
        <v>603.8298169300945</v>
      </c>
      <c r="P25" s="43">
        <f>M25-O25</f>
        <v>0</v>
      </c>
      <c r="Q25" s="37">
        <f>Q24</f>
        <v>0.135</v>
      </c>
      <c r="R25" s="43">
        <f>D25*Q25</f>
        <v>528.9410338492257</v>
      </c>
      <c r="S25" s="38">
        <f>B25+D25-G25-R25</f>
        <v>100474.85908762617</v>
      </c>
      <c r="T25" s="27">
        <f>IF(S25&gt;0,S25,0)</f>
        <v>100474.85908762617</v>
      </c>
      <c r="U25" s="7">
        <f>IF(T25=0,0,1)</f>
        <v>1</v>
      </c>
    </row>
    <row r="26" spans="1:21" ht="12.75">
      <c r="A26" s="7">
        <f>A25+1</f>
        <v>22</v>
      </c>
      <c r="B26" s="27">
        <f>S25</f>
        <v>100474.85908762617</v>
      </c>
      <c r="C26" s="6">
        <f>C25</f>
        <v>0.035</v>
      </c>
      <c r="D26" s="27">
        <f>B26*C26</f>
        <v>3516.6200680669162</v>
      </c>
      <c r="E26" s="6">
        <f>E25</f>
        <v>0.02</v>
      </c>
      <c r="F26" s="30">
        <f>F25*(1+E26)</f>
        <v>15156.663438979214</v>
      </c>
      <c r="G26" s="38">
        <f>IF(F26*L26*I26&lt;N26,F26,IF((F26-N26)/((1/I26/L26)-1)&gt;N26,(F26-N26)/(1-L26*I26),F26))</f>
        <v>15156.663438979214</v>
      </c>
      <c r="H26" s="38">
        <f>K25+D26</f>
        <v>56118.977074040755</v>
      </c>
      <c r="I26" s="37">
        <f>H26/B26</f>
        <v>0.5585375046418154</v>
      </c>
      <c r="J26" s="38">
        <f>G26*I26</f>
        <v>8465.564975903286</v>
      </c>
      <c r="K26" s="38">
        <f>H26-J26</f>
        <v>47653.41209813747</v>
      </c>
      <c r="L26" s="37">
        <f>L25</f>
        <v>0.075</v>
      </c>
      <c r="M26" s="38">
        <f>J26*L26</f>
        <v>634.9173731927464</v>
      </c>
      <c r="N26" s="38">
        <f>N25</f>
        <v>4600</v>
      </c>
      <c r="O26" s="38">
        <f>IF(M26&gt;N26,N26,M26)</f>
        <v>634.9173731927464</v>
      </c>
      <c r="P26" s="43">
        <f>M26-O26</f>
        <v>0</v>
      </c>
      <c r="Q26" s="37">
        <f>Q25</f>
        <v>0.135</v>
      </c>
      <c r="R26" s="43">
        <f>D26*Q26</f>
        <v>474.7437091890337</v>
      </c>
      <c r="S26" s="38">
        <f>B26+D26-G26-R26</f>
        <v>88360.07200752484</v>
      </c>
      <c r="T26" s="27">
        <f>IF(S26&gt;0,S26,0)</f>
        <v>88360.07200752484</v>
      </c>
      <c r="U26" s="7">
        <f>IF(T26=0,0,1)</f>
        <v>1</v>
      </c>
    </row>
    <row r="27" spans="1:21" ht="12.75">
      <c r="A27" s="7">
        <f>A26+1</f>
        <v>23</v>
      </c>
      <c r="B27" s="27">
        <f>S26</f>
        <v>88360.07200752484</v>
      </c>
      <c r="C27" s="6">
        <f>C26</f>
        <v>0.035</v>
      </c>
      <c r="D27" s="27">
        <f>B27*C27</f>
        <v>3092.6025202633696</v>
      </c>
      <c r="E27" s="6">
        <f>E26</f>
        <v>0.02</v>
      </c>
      <c r="F27" s="30">
        <f>F26*(1+E27)</f>
        <v>15459.796707758798</v>
      </c>
      <c r="G27" s="38">
        <f>IF(F27*L27*I27&lt;N27,F27,IF((F27-N27)/((1/I27/L27)-1)&gt;N27,(F27-N27)/(1-L27*I27),F27))</f>
        <v>15459.796707758798</v>
      </c>
      <c r="H27" s="38">
        <f>K26+D27</f>
        <v>50746.01461840084</v>
      </c>
      <c r="I27" s="37">
        <f>H27/B27</f>
        <v>0.5743093397895743</v>
      </c>
      <c r="J27" s="38">
        <f>G27*I27</f>
        <v>8878.70564051399</v>
      </c>
      <c r="K27" s="38">
        <f>H27-J27</f>
        <v>41867.30897788685</v>
      </c>
      <c r="L27" s="37">
        <f>L26</f>
        <v>0.075</v>
      </c>
      <c r="M27" s="38">
        <f>J27*L27</f>
        <v>665.9029230385493</v>
      </c>
      <c r="N27" s="38">
        <f>N26</f>
        <v>4600</v>
      </c>
      <c r="O27" s="38">
        <f>IF(M27&gt;N27,N27,M27)</f>
        <v>665.9029230385493</v>
      </c>
      <c r="P27" s="43">
        <f>M27-O27</f>
        <v>0</v>
      </c>
      <c r="Q27" s="37">
        <f>Q26</f>
        <v>0.135</v>
      </c>
      <c r="R27" s="43">
        <f>D27*Q27</f>
        <v>417.5013402355549</v>
      </c>
      <c r="S27" s="38">
        <f>B27+D27-G27-R27</f>
        <v>75575.37647979386</v>
      </c>
      <c r="T27" s="27">
        <f>IF(S27&gt;0,S27,0)</f>
        <v>75575.37647979386</v>
      </c>
      <c r="U27" s="7">
        <f>IF(T27=0,0,1)</f>
        <v>1</v>
      </c>
    </row>
    <row r="28" spans="1:21" ht="12.75">
      <c r="A28" s="7">
        <f>A27+1</f>
        <v>24</v>
      </c>
      <c r="B28" s="27">
        <f>S27</f>
        <v>75575.37647979386</v>
      </c>
      <c r="C28" s="6">
        <f>C27</f>
        <v>0.035</v>
      </c>
      <c r="D28" s="27">
        <f>B28*C28</f>
        <v>2645.1381767927855</v>
      </c>
      <c r="E28" s="6">
        <f>E27</f>
        <v>0.02</v>
      </c>
      <c r="F28" s="30">
        <f>F27*(1+E28)</f>
        <v>15768.992641913974</v>
      </c>
      <c r="G28" s="38">
        <f>IF(F28*L28*I28&lt;N28,F28,IF((F28-N28)/((1/I28/L28)-1)&gt;N28,(F28-N28)/(1-L28*I28),F28))</f>
        <v>15768.992641913974</v>
      </c>
      <c r="H28" s="38">
        <f>K27+D28</f>
        <v>44512.44715467964</v>
      </c>
      <c r="I28" s="37">
        <f>H28/B28</f>
        <v>0.5889808192563972</v>
      </c>
      <c r="J28" s="38">
        <f>G28*I28</f>
        <v>9287.634205082592</v>
      </c>
      <c r="K28" s="38">
        <f>H28-J28</f>
        <v>35224.81294959705</v>
      </c>
      <c r="L28" s="37">
        <f>L27</f>
        <v>0.075</v>
      </c>
      <c r="M28" s="38">
        <f>J28*L28</f>
        <v>696.5725653811943</v>
      </c>
      <c r="N28" s="38">
        <f>N27</f>
        <v>4600</v>
      </c>
      <c r="O28" s="38">
        <f>IF(M28&gt;N28,N28,M28)</f>
        <v>696.5725653811943</v>
      </c>
      <c r="P28" s="43">
        <f>M28-O28</f>
        <v>0</v>
      </c>
      <c r="Q28" s="37">
        <f>Q27</f>
        <v>0.135</v>
      </c>
      <c r="R28" s="43">
        <f>D28*Q28</f>
        <v>357.0936538670261</v>
      </c>
      <c r="S28" s="38">
        <f>B28+D28-G28-R28</f>
        <v>62094.42836080564</v>
      </c>
      <c r="T28" s="27">
        <f>IF(S28&gt;0,S28,0)</f>
        <v>62094.42836080564</v>
      </c>
      <c r="U28" s="7">
        <f>IF(T28=0,0,1)</f>
        <v>1</v>
      </c>
    </row>
    <row r="29" spans="1:21" ht="12.75">
      <c r="A29" s="7">
        <f>A28+1</f>
        <v>25</v>
      </c>
      <c r="B29" s="27">
        <f>S28</f>
        <v>62094.42836080564</v>
      </c>
      <c r="C29" s="6">
        <f>C28</f>
        <v>0.035</v>
      </c>
      <c r="D29" s="27">
        <f>B29*C29</f>
        <v>2173.304992628198</v>
      </c>
      <c r="E29" s="6">
        <f>E28</f>
        <v>0.02</v>
      </c>
      <c r="F29" s="30">
        <f>F28*(1+E29)</f>
        <v>16084.372494752253</v>
      </c>
      <c r="G29" s="38">
        <f>IF(F29*L29*I29&lt;N29,F29,IF((F29-N29)/((1/I29/L29)-1)&gt;N29,(F29-N29)/(1-L29*I29),F29))</f>
        <v>16084.372494752253</v>
      </c>
      <c r="H29" s="38">
        <f>K28+D29</f>
        <v>37398.117942225246</v>
      </c>
      <c r="I29" s="37">
        <f>H29/B29</f>
        <v>0.6022781581129935</v>
      </c>
      <c r="J29" s="38">
        <f>G29*I29</f>
        <v>9687.26624054268</v>
      </c>
      <c r="K29" s="38">
        <f>H29-J29</f>
        <v>27710.851701682564</v>
      </c>
      <c r="L29" s="37">
        <f>L28</f>
        <v>0.075</v>
      </c>
      <c r="M29" s="38">
        <f>J29*L29</f>
        <v>726.544968040701</v>
      </c>
      <c r="N29" s="38">
        <f>N28</f>
        <v>4600</v>
      </c>
      <c r="O29" s="38">
        <f>IF(M29&gt;N29,N29,M29)</f>
        <v>726.544968040701</v>
      </c>
      <c r="P29" s="43">
        <f>M29-O29</f>
        <v>0</v>
      </c>
      <c r="Q29" s="37">
        <f>Q28</f>
        <v>0.135</v>
      </c>
      <c r="R29" s="43">
        <f>D29*Q29</f>
        <v>293.3961740048067</v>
      </c>
      <c r="S29" s="38">
        <f>B29+D29-G29-R29</f>
        <v>47889.96468467678</v>
      </c>
      <c r="T29" s="27">
        <f>IF(S29&gt;0,S29,0)</f>
        <v>47889.96468467678</v>
      </c>
      <c r="U29" s="7">
        <f>IF(T29=0,0,1)</f>
        <v>1</v>
      </c>
    </row>
    <row r="30" spans="1:21" ht="12.75">
      <c r="A30" s="7">
        <f>A29+1</f>
        <v>26</v>
      </c>
      <c r="B30" s="27">
        <f>S29</f>
        <v>47889.96468467678</v>
      </c>
      <c r="C30" s="6">
        <f>C29</f>
        <v>0.035</v>
      </c>
      <c r="D30" s="27">
        <f>B30*C30</f>
        <v>1676.1487639636875</v>
      </c>
      <c r="E30" s="6">
        <f>E29</f>
        <v>0.02</v>
      </c>
      <c r="F30" s="30">
        <f>F29*(1+E30)</f>
        <v>16406.0599446473</v>
      </c>
      <c r="G30" s="38">
        <f>IF(F30*L30*I30&lt;N30,F30,IF((F30-N30)/((1/I30/L30)-1)&gt;N30,(F30-N30)/(1-L30*I30),F30))</f>
        <v>16406.0599446473</v>
      </c>
      <c r="H30" s="38">
        <f>K29+D30</f>
        <v>29387.00046564625</v>
      </c>
      <c r="I30" s="37">
        <f>H30/B30</f>
        <v>0.6136358767257377</v>
      </c>
      <c r="J30" s="38">
        <f>G30*I30</f>
        <v>10067.346977748653</v>
      </c>
      <c r="K30" s="38">
        <f>H30-J30</f>
        <v>19319.653487897598</v>
      </c>
      <c r="L30" s="37">
        <f>L29</f>
        <v>0.075</v>
      </c>
      <c r="M30" s="38">
        <f>J30*L30</f>
        <v>755.0510233311489</v>
      </c>
      <c r="N30" s="38">
        <f>N29</f>
        <v>4600</v>
      </c>
      <c r="O30" s="38">
        <f>IF(M30&gt;N30,N30,M30)</f>
        <v>755.0510233311489</v>
      </c>
      <c r="P30" s="43">
        <f>M30-O30</f>
        <v>0</v>
      </c>
      <c r="Q30" s="37">
        <f>Q29</f>
        <v>0.135</v>
      </c>
      <c r="R30" s="43">
        <f>D30*Q30</f>
        <v>226.28008313509784</v>
      </c>
      <c r="S30" s="38">
        <f>B30+D30-G30-R30</f>
        <v>32933.77342085807</v>
      </c>
      <c r="T30" s="27">
        <f>IF(S30&gt;0,S30,0)</f>
        <v>32933.77342085807</v>
      </c>
      <c r="U30" s="7">
        <f>IF(T30=0,0,1)</f>
        <v>1</v>
      </c>
    </row>
    <row r="31" spans="1:21" ht="12.75">
      <c r="A31" s="7">
        <f>A30+1</f>
        <v>27</v>
      </c>
      <c r="B31" s="27">
        <f>S30</f>
        <v>32933.77342085807</v>
      </c>
      <c r="C31" s="6">
        <f>C30</f>
        <v>0.035</v>
      </c>
      <c r="D31" s="27">
        <f>B31*C31</f>
        <v>1152.6820697300327</v>
      </c>
      <c r="E31" s="6">
        <f>E30</f>
        <v>0.02</v>
      </c>
      <c r="F31" s="30">
        <f>F30*(1+E31)</f>
        <v>16734.181143540245</v>
      </c>
      <c r="G31" s="38">
        <f>IF(F31*L31*I31&lt;N31,F31,IF((F31-N31)/((1/I31/L31)-1)&gt;N31,(F31-N31)/(1-L31*I31),F31))</f>
        <v>16734.181143540245</v>
      </c>
      <c r="H31" s="38">
        <f>K30+D31</f>
        <v>20472.33555762763</v>
      </c>
      <c r="I31" s="37">
        <f>H31/B31</f>
        <v>0.6216213154810195</v>
      </c>
      <c r="J31" s="38">
        <f>G31*I31</f>
        <v>10402.323695945159</v>
      </c>
      <c r="K31" s="38">
        <f>H31-J31</f>
        <v>10070.011861682471</v>
      </c>
      <c r="L31" s="37">
        <f>L30</f>
        <v>0.075</v>
      </c>
      <c r="M31" s="38">
        <f>J31*L31</f>
        <v>780.1742771958869</v>
      </c>
      <c r="N31" s="38">
        <f>N30</f>
        <v>4600</v>
      </c>
      <c r="O31" s="38">
        <f>IF(M31&gt;N31,N31,M31)</f>
        <v>780.1742771958869</v>
      </c>
      <c r="P31" s="43">
        <f>M31-O31</f>
        <v>0</v>
      </c>
      <c r="Q31" s="37">
        <f>Q30</f>
        <v>0.135</v>
      </c>
      <c r="R31" s="43">
        <f>D31*Q31</f>
        <v>155.61207941355443</v>
      </c>
      <c r="S31" s="38">
        <f>B31+D31-G31-R31</f>
        <v>17196.66226763431</v>
      </c>
      <c r="T31" s="27">
        <f>IF(S31&gt;0,S31,0)</f>
        <v>17196.66226763431</v>
      </c>
      <c r="U31" s="7">
        <f>IF(T31=0,0,1)</f>
        <v>1</v>
      </c>
    </row>
    <row r="32" spans="1:21" ht="12.75">
      <c r="A32" s="7">
        <f>A31+1</f>
        <v>28</v>
      </c>
      <c r="B32" s="27">
        <f>S31</f>
        <v>17196.66226763431</v>
      </c>
      <c r="C32" s="6">
        <f>C31</f>
        <v>0.035</v>
      </c>
      <c r="D32" s="27">
        <f>B32*C32</f>
        <v>601.8831793672009</v>
      </c>
      <c r="E32" s="6">
        <f>E31</f>
        <v>0.02</v>
      </c>
      <c r="F32" s="30">
        <f>F31*(1+E32)</f>
        <v>17068.86476641105</v>
      </c>
      <c r="G32" s="38">
        <f>IF(F32*L32*I32&lt;N32,F32,IF((F32-N32)/((1/I32/L32)-1)&gt;N32,(F32-N32)/(1-L32*I32),F32))</f>
        <v>17068.86476641105</v>
      </c>
      <c r="H32" s="38">
        <f>K31+D32</f>
        <v>10671.895041049673</v>
      </c>
      <c r="I32" s="37">
        <f>H32/B32</f>
        <v>0.6205794400658292</v>
      </c>
      <c r="J32" s="38">
        <f>G32*I32</f>
        <v>10592.58653929873</v>
      </c>
      <c r="K32" s="38">
        <f>H32-J32</f>
        <v>79.30850175094201</v>
      </c>
      <c r="L32" s="37">
        <f>L31</f>
        <v>0.075</v>
      </c>
      <c r="M32" s="38">
        <f>J32*L32</f>
        <v>794.4439904474048</v>
      </c>
      <c r="N32" s="38">
        <f>N31</f>
        <v>4600</v>
      </c>
      <c r="O32" s="38">
        <f>IF(M32&gt;N32,N32,M32)</f>
        <v>794.4439904474048</v>
      </c>
      <c r="P32" s="43">
        <f>M32-O32</f>
        <v>0</v>
      </c>
      <c r="Q32" s="37">
        <f>Q31</f>
        <v>0.135</v>
      </c>
      <c r="R32" s="43">
        <f>D32*Q32</f>
        <v>81.25422921457213</v>
      </c>
      <c r="S32" s="38">
        <f>B32+D32-G32-R32</f>
        <v>648.4264513758877</v>
      </c>
      <c r="T32" s="27">
        <f>IF(S32&gt;0,S32,0)</f>
        <v>648.4264513758877</v>
      </c>
      <c r="U32" s="7">
        <f>IF(T32=0,0,1)</f>
        <v>1</v>
      </c>
    </row>
    <row r="33" spans="1:21" ht="12.75">
      <c r="A33" s="7">
        <f>A32+1</f>
        <v>29</v>
      </c>
      <c r="B33" s="27">
        <f>S32</f>
        <v>648.4264513758877</v>
      </c>
      <c r="C33" s="6">
        <f>C32</f>
        <v>0.035</v>
      </c>
      <c r="D33" s="27">
        <f>B33*C33</f>
        <v>22.694925798156074</v>
      </c>
      <c r="E33" s="6">
        <f>E32</f>
        <v>0.02</v>
      </c>
      <c r="F33" s="30">
        <f>F32*(1+E33)</f>
        <v>17410.24206173927</v>
      </c>
      <c r="G33" s="38">
        <f>IF(F33*L33*I33&lt;N33,F33,IF((F33-N33)/((1/I33/L33)-1)&gt;N33,(F33-N33)/(1-L33*I33),F33))</f>
        <v>17410.24206173927</v>
      </c>
      <c r="H33" s="38">
        <f>K32+D33</f>
        <v>102.00342754909809</v>
      </c>
      <c r="I33" s="37">
        <f>H33/B33</f>
        <v>0.15730917104423844</v>
      </c>
      <c r="J33" s="38">
        <f>G33*I33</f>
        <v>2738.7907464117375</v>
      </c>
      <c r="K33" s="38">
        <f>H33-J33</f>
        <v>-2636.7873188626395</v>
      </c>
      <c r="L33" s="37">
        <f>L32</f>
        <v>0.075</v>
      </c>
      <c r="M33" s="38">
        <f>J33*L33</f>
        <v>205.4093059808803</v>
      </c>
      <c r="N33" s="38">
        <f>N32</f>
        <v>4600</v>
      </c>
      <c r="O33" s="38">
        <f>IF(M33&gt;N33,N33,M33)</f>
        <v>205.4093059808803</v>
      </c>
      <c r="P33" s="43">
        <f>M33-O33</f>
        <v>0</v>
      </c>
      <c r="Q33" s="37">
        <f>Q32</f>
        <v>0.135</v>
      </c>
      <c r="R33" s="43">
        <f>D33*Q33</f>
        <v>3.06381498275107</v>
      </c>
      <c r="S33" s="38">
        <f>B33+D33-G33-R33</f>
        <v>-16742.184499547977</v>
      </c>
      <c r="T33" s="27">
        <f>IF(S33&gt;0,S33,0)</f>
        <v>0</v>
      </c>
      <c r="U33" s="7">
        <f>IF(T33=0,0,1)</f>
        <v>0</v>
      </c>
    </row>
    <row r="34" spans="1:21" ht="12.75">
      <c r="A34" s="7">
        <f>A33+1</f>
        <v>30</v>
      </c>
      <c r="B34" s="27">
        <f>S33</f>
        <v>-16742.184499547977</v>
      </c>
      <c r="C34" s="6">
        <f>C33</f>
        <v>0.035</v>
      </c>
      <c r="D34" s="27">
        <f>B34*C34</f>
        <v>-585.9764574841793</v>
      </c>
      <c r="E34" s="6">
        <f>E33</f>
        <v>0.02</v>
      </c>
      <c r="F34" s="30">
        <f>F33*(1+E34)</f>
        <v>17758.446902974058</v>
      </c>
      <c r="G34" s="38">
        <f>IF(F34*L34*I34&lt;N34,F34,IF((F34-N34)/((1/I34/L34)-1)&gt;N34,(F34-N34)/(1-L34*I34),F34))</f>
        <v>17758.446902974058</v>
      </c>
      <c r="H34" s="38">
        <f>K33+D34</f>
        <v>-3222.7637763468188</v>
      </c>
      <c r="I34" s="37">
        <f>H34/B34</f>
        <v>0.19249362449887172</v>
      </c>
      <c r="J34" s="38">
        <f>G34*I34</f>
        <v>3418.38780982424</v>
      </c>
      <c r="K34" s="38">
        <f>H34-J34</f>
        <v>-6641.151586171059</v>
      </c>
      <c r="L34" s="37">
        <f>L33</f>
        <v>0.075</v>
      </c>
      <c r="M34" s="38">
        <f>J34*L34</f>
        <v>256.37908573681796</v>
      </c>
      <c r="N34" s="38">
        <f>N33</f>
        <v>4600</v>
      </c>
      <c r="O34" s="38">
        <f>IF(M34&gt;N34,N34,M34)</f>
        <v>256.37908573681796</v>
      </c>
      <c r="P34" s="43">
        <f>M34-O34</f>
        <v>0</v>
      </c>
      <c r="Q34" s="37">
        <f>Q33</f>
        <v>0.135</v>
      </c>
      <c r="R34" s="43">
        <f>D34*Q34</f>
        <v>-79.10682176036421</v>
      </c>
      <c r="S34" s="38">
        <f>B34+D34-G34-R34</f>
        <v>-35007.50103824586</v>
      </c>
      <c r="T34" s="27">
        <f>IF(S34&gt;0,S34,0)</f>
        <v>0</v>
      </c>
      <c r="U34" s="7">
        <f>IF(T34=0,0,1)</f>
        <v>0</v>
      </c>
    </row>
    <row r="35" spans="1:21" ht="12.75">
      <c r="A35" s="7">
        <f>A34+1</f>
        <v>31</v>
      </c>
      <c r="B35" s="27">
        <f>S34</f>
        <v>-35007.50103824586</v>
      </c>
      <c r="C35" s="6">
        <f>C34</f>
        <v>0.035</v>
      </c>
      <c r="D35" s="27">
        <f>B35*C35</f>
        <v>-1225.262536338605</v>
      </c>
      <c r="E35" s="6">
        <f>E34</f>
        <v>0.02</v>
      </c>
      <c r="F35" s="30">
        <f>F34*(1+E35)</f>
        <v>18113.615841033537</v>
      </c>
      <c r="G35" s="38">
        <f>IF(F35*L35*I35&lt;N35,F35,IF((F35-N35)/((1/I35/L35)-1)&gt;N35,(F35-N35)/(1-L35*I35),F35))</f>
        <v>18113.615841033537</v>
      </c>
      <c r="H35" s="38">
        <f>K34+D35</f>
        <v>-7866.414122509664</v>
      </c>
      <c r="I35" s="37">
        <f>H35/B35</f>
        <v>0.22470653114929767</v>
      </c>
      <c r="J35" s="38">
        <f>G35*I35</f>
        <v>4070.2477822096143</v>
      </c>
      <c r="K35" s="38">
        <f>H35-J35</f>
        <v>-11936.661904719278</v>
      </c>
      <c r="L35" s="37">
        <f>L34</f>
        <v>0.075</v>
      </c>
      <c r="M35" s="38">
        <f>J35*L35</f>
        <v>305.26858366572105</v>
      </c>
      <c r="N35" s="38">
        <f>N34</f>
        <v>4600</v>
      </c>
      <c r="O35" s="38">
        <f>IF(M35&gt;N35,N35,M35)</f>
        <v>305.26858366572105</v>
      </c>
      <c r="P35" s="43">
        <f>M35-O35</f>
        <v>0</v>
      </c>
      <c r="Q35" s="37">
        <f>Q34</f>
        <v>0.135</v>
      </c>
      <c r="R35" s="43">
        <f>D35*Q35</f>
        <v>-165.4104424057117</v>
      </c>
      <c r="S35" s="38">
        <f>B35+D35-G35-R35</f>
        <v>-54180.96897321228</v>
      </c>
      <c r="T35" s="27">
        <f>IF(S35&gt;0,S35,0)</f>
        <v>0</v>
      </c>
      <c r="U35" s="7">
        <f>IF(T35=0,0,1)</f>
        <v>0</v>
      </c>
    </row>
    <row r="36" spans="1:21" ht="12.75">
      <c r="A36" s="7">
        <f>A35+1</f>
        <v>32</v>
      </c>
      <c r="B36" s="27">
        <f>S35</f>
        <v>-54180.96897321228</v>
      </c>
      <c r="C36" s="6">
        <f>C35</f>
        <v>0.035</v>
      </c>
      <c r="D36" s="27">
        <f>B36*C36</f>
        <v>-1896.33391406243</v>
      </c>
      <c r="E36" s="6">
        <f>E35</f>
        <v>0.02</v>
      </c>
      <c r="F36" s="30">
        <f>F35*(1+E36)</f>
        <v>18475.88815785421</v>
      </c>
      <c r="G36" s="38">
        <f>IF(F36*L36*I36&lt;N36,F36,IF((F36-N36)/((1/I36/L36)-1)&gt;N36,(F36-N36)/(1-L36*I36),F36))</f>
        <v>18475.88815785421</v>
      </c>
      <c r="H36" s="38">
        <f>K35+D36</f>
        <v>-13832.995818781708</v>
      </c>
      <c r="I36" s="37">
        <f>H36/B36</f>
        <v>0.25531097137854636</v>
      </c>
      <c r="J36" s="38">
        <f>G36*I36</f>
        <v>4717.09695266314</v>
      </c>
      <c r="K36" s="38">
        <f>H36-J36</f>
        <v>-18550.092771444848</v>
      </c>
      <c r="L36" s="37">
        <f>L35</f>
        <v>0.075</v>
      </c>
      <c r="M36" s="38">
        <f>J36*L36</f>
        <v>353.78227144973545</v>
      </c>
      <c r="N36" s="38">
        <f>N35</f>
        <v>4600</v>
      </c>
      <c r="O36" s="38">
        <f>IF(M36&gt;N36,N36,M36)</f>
        <v>353.78227144973545</v>
      </c>
      <c r="P36" s="43">
        <f>M36-O36</f>
        <v>0</v>
      </c>
      <c r="Q36" s="37">
        <f>Q35</f>
        <v>0.135</v>
      </c>
      <c r="R36" s="43">
        <f>D36*Q36</f>
        <v>-256.00507839842805</v>
      </c>
      <c r="S36" s="38">
        <f>B36+D36-G36-R36</f>
        <v>-74297.18596673048</v>
      </c>
      <c r="T36" s="27">
        <f>IF(S36&gt;0,S36,0)</f>
        <v>0</v>
      </c>
      <c r="U36" s="7">
        <f>IF(T36=0,0,1)</f>
        <v>0</v>
      </c>
    </row>
    <row r="37" spans="1:21" ht="12.75">
      <c r="A37" s="7">
        <f>A36+1</f>
        <v>33</v>
      </c>
      <c r="B37" s="27">
        <f>S36</f>
        <v>-74297.18596673048</v>
      </c>
      <c r="C37" s="6">
        <f>C36</f>
        <v>0.035</v>
      </c>
      <c r="D37" s="27">
        <f>B37*C37</f>
        <v>-2600.4015088355673</v>
      </c>
      <c r="E37" s="6">
        <f>E36</f>
        <v>0.02</v>
      </c>
      <c r="F37" s="30">
        <f>F36*(1+E37)</f>
        <v>18845.405921011294</v>
      </c>
      <c r="G37" s="38">
        <f>IF(F37*L37*I37&lt;N37,F37,IF((F37-N37)/((1/I37/L37)-1)&gt;N37,(F37-N37)/(1-L37*I37),F37))</f>
        <v>18845.405921011294</v>
      </c>
      <c r="H37" s="38">
        <f>K36+D37</f>
        <v>-21150.494280280414</v>
      </c>
      <c r="I37" s="37">
        <f>H37/B37</f>
        <v>0.2846742309964659</v>
      </c>
      <c r="J37" s="38">
        <f>G37*I37</f>
        <v>5364.801438380135</v>
      </c>
      <c r="K37" s="38">
        <f>H37-J37</f>
        <v>-26515.29571866055</v>
      </c>
      <c r="L37" s="37">
        <f>L36</f>
        <v>0.075</v>
      </c>
      <c r="M37" s="38">
        <f>J37*L37</f>
        <v>402.36010787851006</v>
      </c>
      <c r="N37" s="38">
        <f>N36</f>
        <v>4600</v>
      </c>
      <c r="O37" s="38">
        <f>IF(M37&gt;N37,N37,M37)</f>
        <v>402.36010787851006</v>
      </c>
      <c r="P37" s="43">
        <f>M37-O37</f>
        <v>0</v>
      </c>
      <c r="Q37" s="37">
        <f>Q36</f>
        <v>0.135</v>
      </c>
      <c r="R37" s="43">
        <f>D37*Q37</f>
        <v>-351.0542036928016</v>
      </c>
      <c r="S37" s="38">
        <f>B37+D37-G37-R37</f>
        <v>-95391.93919288454</v>
      </c>
      <c r="T37" s="27">
        <f>IF(S37&gt;0,S37,0)</f>
        <v>0</v>
      </c>
      <c r="U37" s="7">
        <f>IF(T37=0,0,1)</f>
        <v>0</v>
      </c>
    </row>
    <row r="38" spans="1:21" ht="12.75">
      <c r="A38" s="7">
        <f>A37+1</f>
        <v>34</v>
      </c>
      <c r="B38" s="27">
        <f>S37</f>
        <v>-95391.93919288454</v>
      </c>
      <c r="C38" s="6">
        <f>C37</f>
        <v>0.035</v>
      </c>
      <c r="D38" s="27">
        <f>B38*C38</f>
        <v>-3338.717871750959</v>
      </c>
      <c r="E38" s="6">
        <f>E37</f>
        <v>0.02</v>
      </c>
      <c r="F38" s="30">
        <f>F37*(1+E38)</f>
        <v>19222.31403943152</v>
      </c>
      <c r="G38" s="38">
        <f>IF(F38*L38*I38&lt;N38,F38,IF((F38-N38)/((1/I38/L38)-1)&gt;N38,(F38-N38)/(1-L38*I38),F38))</f>
        <v>19222.31403943152</v>
      </c>
      <c r="H38" s="38">
        <f>K37+D38</f>
        <v>-29854.01359041151</v>
      </c>
      <c r="I38" s="37">
        <f>H38/B38</f>
        <v>0.3129615965773172</v>
      </c>
      <c r="J38" s="38">
        <f>G38*I38</f>
        <v>6015.846091691068</v>
      </c>
      <c r="K38" s="38">
        <f>H38-J38</f>
        <v>-35869.85968210258</v>
      </c>
      <c r="L38" s="37">
        <f>L37</f>
        <v>0.075</v>
      </c>
      <c r="M38" s="38">
        <f>J38*L38</f>
        <v>451.1884568768301</v>
      </c>
      <c r="N38" s="38">
        <f>N37</f>
        <v>4600</v>
      </c>
      <c r="O38" s="38">
        <f>IF(M38&gt;N38,N38,M38)</f>
        <v>451.1884568768301</v>
      </c>
      <c r="P38" s="43">
        <f>M38-O38</f>
        <v>0</v>
      </c>
      <c r="Q38" s="37">
        <f>Q37</f>
        <v>0.135</v>
      </c>
      <c r="R38" s="43">
        <f>D38*Q38</f>
        <v>-450.72691268637953</v>
      </c>
      <c r="S38" s="38">
        <f>B38+D38-G38-R38</f>
        <v>-117502.24419138064</v>
      </c>
      <c r="T38" s="27">
        <f>IF(S38&gt;0,S38,0)</f>
        <v>0</v>
      </c>
      <c r="U38" s="7">
        <f>IF(T38=0,0,1)</f>
        <v>0</v>
      </c>
    </row>
    <row r="39" spans="1:21" ht="12.75">
      <c r="A39" s="7">
        <f>A38+1</f>
        <v>35</v>
      </c>
      <c r="B39" s="27">
        <f>S38</f>
        <v>-117502.24419138064</v>
      </c>
      <c r="C39" s="6">
        <f>C38</f>
        <v>0.035</v>
      </c>
      <c r="D39" s="27">
        <f>B39*C39</f>
        <v>-4112.5785466983225</v>
      </c>
      <c r="E39" s="6">
        <f>E38</f>
        <v>0.02</v>
      </c>
      <c r="F39" s="30">
        <f>F38*(1+E39)</f>
        <v>19606.76032022015</v>
      </c>
      <c r="G39" s="38">
        <f>IF(F39*L39*I39&lt;N39,F39,IF((F39-N39)/((1/I39/L39)-1)&gt;N39,(F39-N39)/(1-L39*I39),F39))</f>
        <v>19606.76032022015</v>
      </c>
      <c r="H39" s="38">
        <f>K38+D39</f>
        <v>-39982.4382288009</v>
      </c>
      <c r="I39" s="37">
        <f>H39/B39</f>
        <v>0.3402695710532974</v>
      </c>
      <c r="J39" s="38">
        <f>G39*I39</f>
        <v>6671.583923906122</v>
      </c>
      <c r="K39" s="38">
        <f>H39-J39</f>
        <v>-46654.022152707024</v>
      </c>
      <c r="L39" s="37">
        <f>L38</f>
        <v>0.075</v>
      </c>
      <c r="M39" s="38">
        <f>J39*L39</f>
        <v>500.36879429295914</v>
      </c>
      <c r="N39" s="38">
        <f>N38</f>
        <v>4600</v>
      </c>
      <c r="O39" s="38">
        <f>IF(M39&gt;N39,N39,M39)</f>
        <v>500.36879429295914</v>
      </c>
      <c r="P39" s="43">
        <f>M39-O39</f>
        <v>0</v>
      </c>
      <c r="Q39" s="37">
        <f>Q38</f>
        <v>0.135</v>
      </c>
      <c r="R39" s="43">
        <f>D39*Q39</f>
        <v>-555.1981038042736</v>
      </c>
      <c r="S39" s="38">
        <f>B39+D39-G39-R39</f>
        <v>-140666.38495449483</v>
      </c>
      <c r="T39" s="27">
        <f>IF(S39&gt;0,S39,0)</f>
        <v>0</v>
      </c>
      <c r="U39" s="7">
        <f>IF(T39=0,0,1)</f>
        <v>0</v>
      </c>
    </row>
    <row r="40" spans="1:21" ht="12.75">
      <c r="A40" s="7">
        <f>A39+1</f>
        <v>36</v>
      </c>
      <c r="B40" s="27">
        <f>S39</f>
        <v>-140666.38495449483</v>
      </c>
      <c r="C40" s="6">
        <f>C39</f>
        <v>0.035</v>
      </c>
      <c r="D40" s="27">
        <f>B40*C40</f>
        <v>-4923.323473407319</v>
      </c>
      <c r="E40" s="6">
        <f>E39</f>
        <v>0.02</v>
      </c>
      <c r="F40" s="30">
        <f>F39*(1+E40)</f>
        <v>19998.895526624554</v>
      </c>
      <c r="G40" s="38">
        <f>IF(F40*L40*I40&lt;N40,F40,IF((F40-N40)/((1/I40/L40)-1)&gt;N40,(F40-N40)/(1-L40*I40),F40))</f>
        <v>19998.895526624554</v>
      </c>
      <c r="H40" s="38">
        <f>K39+D40</f>
        <v>-51577.345626114344</v>
      </c>
      <c r="I40" s="37">
        <f>H40/B40</f>
        <v>0.36666432881458827</v>
      </c>
      <c r="J40" s="38">
        <f>G40*I40</f>
        <v>7332.881605302864</v>
      </c>
      <c r="K40" s="38">
        <f>H40-J40</f>
        <v>-58910.22723141721</v>
      </c>
      <c r="L40" s="37">
        <f>L39</f>
        <v>0.075</v>
      </c>
      <c r="M40" s="38">
        <f>J40*L40</f>
        <v>549.9661203977148</v>
      </c>
      <c r="N40" s="38">
        <f>N39</f>
        <v>4600</v>
      </c>
      <c r="O40" s="38">
        <f>IF(M40&gt;N40,N40,M40)</f>
        <v>549.9661203977148</v>
      </c>
      <c r="P40" s="43">
        <f>M40-O40</f>
        <v>0</v>
      </c>
      <c r="Q40" s="37">
        <f>Q39</f>
        <v>0.135</v>
      </c>
      <c r="R40" s="43">
        <f>D40*Q40</f>
        <v>-664.6486689099881</v>
      </c>
      <c r="S40" s="38">
        <f>B40+D40-G40-R40</f>
        <v>-164923.95528561668</v>
      </c>
      <c r="T40" s="27">
        <f>IF(S40&gt;0,S40,0)</f>
        <v>0</v>
      </c>
      <c r="U40" s="7">
        <f>IF(T40=0,0,1)</f>
        <v>0</v>
      </c>
    </row>
    <row r="41" spans="1:21" ht="12.75">
      <c r="A41" s="7">
        <f>A40+1</f>
        <v>37</v>
      </c>
      <c r="B41" s="27">
        <f>S40</f>
        <v>-164923.95528561668</v>
      </c>
      <c r="C41" s="6">
        <f>C40</f>
        <v>0.035</v>
      </c>
      <c r="D41" s="27">
        <f>B41*C41</f>
        <v>-5772.3384349965845</v>
      </c>
      <c r="E41" s="6">
        <f>E40</f>
        <v>0.02</v>
      </c>
      <c r="F41" s="30">
        <f>F40*(1+E41)</f>
        <v>20398.873437157046</v>
      </c>
      <c r="G41" s="38">
        <f>IF(F41*L41*I41&lt;N41,F41,IF((F41-N41)/((1/I41/L41)-1)&gt;N41,(F41-N41)/(1-L41*I41),F41))</f>
        <v>20398.873437157046</v>
      </c>
      <c r="H41" s="38">
        <f>K40+D41</f>
        <v>-64682.56566641379</v>
      </c>
      <c r="I41" s="37">
        <f>H41/B41</f>
        <v>0.3921963037716139</v>
      </c>
      <c r="J41" s="38">
        <f>G41*I41</f>
        <v>8000.362763157951</v>
      </c>
      <c r="K41" s="38">
        <f>H41-J41</f>
        <v>-72682.92842957174</v>
      </c>
      <c r="L41" s="37">
        <f>L40</f>
        <v>0.075</v>
      </c>
      <c r="M41" s="38">
        <f>J41*L41</f>
        <v>600.0272072368463</v>
      </c>
      <c r="N41" s="38">
        <f>N40</f>
        <v>4600</v>
      </c>
      <c r="O41" s="38">
        <f>IF(M41&gt;N41,N41,M41)</f>
        <v>600.0272072368463</v>
      </c>
      <c r="P41" s="43">
        <f>M41-O41</f>
        <v>0</v>
      </c>
      <c r="Q41" s="37">
        <f>Q40</f>
        <v>0.135</v>
      </c>
      <c r="R41" s="43">
        <f>D41*Q41</f>
        <v>-779.2656887245389</v>
      </c>
      <c r="S41" s="38">
        <f>B41+D41-G41-R41</f>
        <v>-190315.90146904578</v>
      </c>
      <c r="T41" s="27">
        <f>IF(S41&gt;0,S41,0)</f>
        <v>0</v>
      </c>
      <c r="U41" s="7">
        <f>IF(T41=0,0,1)</f>
        <v>0</v>
      </c>
    </row>
    <row r="42" spans="1:21" ht="12.75">
      <c r="A42" s="7">
        <f>A41+1</f>
        <v>38</v>
      </c>
      <c r="B42" s="27">
        <f>S41</f>
        <v>-190315.90146904578</v>
      </c>
      <c r="C42" s="6">
        <f>C41</f>
        <v>0.035</v>
      </c>
      <c r="D42" s="27">
        <f>B42*C42</f>
        <v>-6661.056551416603</v>
      </c>
      <c r="E42" s="6">
        <f>E41</f>
        <v>0.02</v>
      </c>
      <c r="F42" s="30">
        <f>F41*(1+E42)</f>
        <v>20806.850905900188</v>
      </c>
      <c r="G42" s="38">
        <f>IF(F42*L42*I42&lt;N42,F42,IF((F42-N42)/((1/I42/L42)-1)&gt;N42,(F42-N42)/(1-L42*I42),F42))</f>
        <v>20806.850905900188</v>
      </c>
      <c r="H42" s="38">
        <f>K41+D42</f>
        <v>-79343.98498098835</v>
      </c>
      <c r="I42" s="37">
        <f>H42/B42</f>
        <v>0.41690675539213085</v>
      </c>
      <c r="J42" s="38">
        <f>G42*I42</f>
        <v>8674.516701106666</v>
      </c>
      <c r="K42" s="38">
        <f>H42-J42</f>
        <v>-88018.50168209501</v>
      </c>
      <c r="L42" s="37">
        <f>L41</f>
        <v>0.075</v>
      </c>
      <c r="M42" s="38">
        <f>J42*L42</f>
        <v>650.588752583</v>
      </c>
      <c r="N42" s="38">
        <f>N41</f>
        <v>4600</v>
      </c>
      <c r="O42" s="38">
        <f>IF(M42&gt;N42,N42,M42)</f>
        <v>650.588752583</v>
      </c>
      <c r="P42" s="43">
        <f>M42-O42</f>
        <v>0</v>
      </c>
      <c r="Q42" s="37">
        <f>Q41</f>
        <v>0.135</v>
      </c>
      <c r="R42" s="43">
        <f>D42*Q42</f>
        <v>-899.2426344412414</v>
      </c>
      <c r="S42" s="38">
        <f>B42+D42-G42-R42</f>
        <v>-216884.56629192134</v>
      </c>
      <c r="T42" s="27">
        <f>IF(S42&gt;0,S42,0)</f>
        <v>0</v>
      </c>
      <c r="U42" s="7">
        <f>IF(T42=0,0,1)</f>
        <v>0</v>
      </c>
    </row>
    <row r="43" spans="1:21" ht="12.75">
      <c r="A43" s="7">
        <f>A42+1</f>
        <v>39</v>
      </c>
      <c r="B43" s="27">
        <f>S42</f>
        <v>-216884.56629192134</v>
      </c>
      <c r="C43" s="6">
        <f>C42</f>
        <v>0.035</v>
      </c>
      <c r="D43" s="27">
        <f>B43*C43</f>
        <v>-7590.959820217247</v>
      </c>
      <c r="E43" s="6">
        <f>E42</f>
        <v>0.02</v>
      </c>
      <c r="F43" s="30">
        <f>F42*(1+E43)</f>
        <v>21222.98792401819</v>
      </c>
      <c r="G43" s="38">
        <f>IF(F43*L43*I43&lt;N43,F43,IF((F43-N43)/((1/I43/L43)-1)&gt;N43,(F43-N43)/(1-L43*I43),F43))</f>
        <v>21222.98792401819</v>
      </c>
      <c r="H43" s="38">
        <f>K42+D43</f>
        <v>-95609.46150231226</v>
      </c>
      <c r="I43" s="37">
        <f>H43/B43</f>
        <v>0.440831098021167</v>
      </c>
      <c r="J43" s="38">
        <f>G43*I43</f>
        <v>9355.753069834906</v>
      </c>
      <c r="K43" s="38">
        <f>H43-J43</f>
        <v>-104965.21457214716</v>
      </c>
      <c r="L43" s="37">
        <f>L42</f>
        <v>0.075</v>
      </c>
      <c r="M43" s="38">
        <f>J43*L43</f>
        <v>701.6814802376178</v>
      </c>
      <c r="N43" s="38">
        <f>N42</f>
        <v>4600</v>
      </c>
      <c r="O43" s="38">
        <f>IF(M43&gt;N43,N43,M43)</f>
        <v>701.6814802376178</v>
      </c>
      <c r="P43" s="43">
        <f>M43-O43</f>
        <v>0</v>
      </c>
      <c r="Q43" s="37">
        <f>Q42</f>
        <v>0.135</v>
      </c>
      <c r="R43" s="43">
        <f>D43*Q43</f>
        <v>-1024.7795757293284</v>
      </c>
      <c r="S43" s="38">
        <f>B43+D43-G43-R43</f>
        <v>-244673.73446042743</v>
      </c>
      <c r="T43" s="27">
        <f>IF(S43&gt;0,S43,0)</f>
        <v>0</v>
      </c>
      <c r="U43" s="7">
        <f>IF(T43=0,0,1)</f>
        <v>0</v>
      </c>
    </row>
    <row r="44" spans="1:21" ht="12.75">
      <c r="A44" s="7">
        <f>A43+1</f>
        <v>40</v>
      </c>
      <c r="B44" s="27">
        <f>S43</f>
        <v>-244673.73446042743</v>
      </c>
      <c r="C44" s="6">
        <f>C43</f>
        <v>0.035</v>
      </c>
      <c r="D44" s="27">
        <f>B44*C44</f>
        <v>-8563.58070611496</v>
      </c>
      <c r="E44" s="6">
        <f>E43</f>
        <v>0.02</v>
      </c>
      <c r="F44" s="30">
        <f>F43*(1+E44)</f>
        <v>21647.447682498554</v>
      </c>
      <c r="G44" s="38">
        <f>IF(F44*L44*I44&lt;N44,F44,IF((F44-N44)/((1/I44/L44)-1)&gt;N44,(F44-N44)/(1-L44*I44),F44))</f>
        <v>21647.447682498554</v>
      </c>
      <c r="H44" s="38">
        <f>K43+D44</f>
        <v>-113528.79527826211</v>
      </c>
      <c r="I44" s="37">
        <f>H44/B44</f>
        <v>0.4640007458447642</v>
      </c>
      <c r="J44" s="38">
        <f>G44*I44</f>
        <v>10044.431870314842</v>
      </c>
      <c r="K44" s="38">
        <f>H44-J44</f>
        <v>-123573.22714857696</v>
      </c>
      <c r="L44" s="37">
        <f>L43</f>
        <v>0.075</v>
      </c>
      <c r="M44" s="38">
        <f>J44*L44</f>
        <v>753.3323902736131</v>
      </c>
      <c r="N44" s="38">
        <f>N43</f>
        <v>4600</v>
      </c>
      <c r="O44" s="38">
        <f>IF(M44&gt;N44,N44,M44)</f>
        <v>753.3323902736131</v>
      </c>
      <c r="P44" s="43">
        <f>M44-O44</f>
        <v>0</v>
      </c>
      <c r="Q44" s="37">
        <f>Q43</f>
        <v>0.135</v>
      </c>
      <c r="R44" s="43">
        <f>D44*Q44</f>
        <v>-1156.0833953255199</v>
      </c>
      <c r="S44" s="38">
        <f>B44+D44-G44-R44</f>
        <v>-273728.67945371545</v>
      </c>
      <c r="T44" s="27">
        <f>IF(S44&gt;0,S44,0)</f>
        <v>0</v>
      </c>
      <c r="U44" s="7">
        <f>IF(T44=0,0,1)</f>
        <v>0</v>
      </c>
    </row>
    <row r="45" spans="1:21" ht="12.75">
      <c r="A45" s="7">
        <f>A44+1</f>
        <v>41</v>
      </c>
      <c r="B45" s="27">
        <f>S44</f>
        <v>-273728.67945371545</v>
      </c>
      <c r="C45" s="6">
        <f>C44</f>
        <v>0.035</v>
      </c>
      <c r="D45" s="27">
        <f>B45*C45</f>
        <v>-9580.503780880043</v>
      </c>
      <c r="E45" s="6">
        <f>E44</f>
        <v>0.02</v>
      </c>
      <c r="F45" s="30">
        <f>F44*(1+E45)</f>
        <v>22080.396636148525</v>
      </c>
      <c r="G45" s="38">
        <f>IF(F45*L45*I45&lt;N45,F45,IF((F45-N45)/((1/I45/L45)-1)&gt;N45,(F45-N45)/(1-L45*I45),F45))</f>
        <v>22080.396636148525</v>
      </c>
      <c r="H45" s="38">
        <f>K44+D45</f>
        <v>-133153.730929457</v>
      </c>
      <c r="I45" s="37">
        <f>H45/B45</f>
        <v>0.4864442088976353</v>
      </c>
      <c r="J45" s="38">
        <f>G45*I45</f>
        <v>10740.881073817276</v>
      </c>
      <c r="K45" s="38">
        <f>H45-J45</f>
        <v>-143894.61200327426</v>
      </c>
      <c r="L45" s="37">
        <f>L44</f>
        <v>0.075</v>
      </c>
      <c r="M45" s="38">
        <f>J45*L45</f>
        <v>805.5660805362957</v>
      </c>
      <c r="N45" s="38">
        <f>N44</f>
        <v>4600</v>
      </c>
      <c r="O45" s="38">
        <f>IF(M45&gt;N45,N45,M45)</f>
        <v>805.5660805362957</v>
      </c>
      <c r="P45" s="43">
        <f>M45-O45</f>
        <v>0</v>
      </c>
      <c r="Q45" s="37">
        <f>Q44</f>
        <v>0.135</v>
      </c>
      <c r="R45" s="43">
        <f>D45*Q45</f>
        <v>-1293.3680104188059</v>
      </c>
      <c r="S45" s="38">
        <f>B45+D45-G45-R45</f>
        <v>-304096.21186032525</v>
      </c>
      <c r="T45" s="27">
        <f>IF(S45&gt;0,S45,0)</f>
        <v>0</v>
      </c>
      <c r="U45" s="7">
        <f>IF(T45=0,0,1)</f>
        <v>0</v>
      </c>
    </row>
    <row r="46" spans="1:21" ht="12.75">
      <c r="A46" s="7">
        <f>A45+1</f>
        <v>42</v>
      </c>
      <c r="B46" s="27">
        <f>S45</f>
        <v>-304096.21186032525</v>
      </c>
      <c r="C46" s="6">
        <f>C45</f>
        <v>0.035</v>
      </c>
      <c r="D46" s="27">
        <f>B46*C46</f>
        <v>-10643.367415111385</v>
      </c>
      <c r="E46" s="6">
        <f>E45</f>
        <v>0.02</v>
      </c>
      <c r="F46" s="30">
        <f>F45*(1+E46)</f>
        <v>22522.004568871496</v>
      </c>
      <c r="G46" s="38">
        <f>IF(F46*L46*I46&lt;N46,F46,IF((F46-N46)/((1/I46/L46)-1)&gt;N46,(F46-N46)/(1-L46*I46),F46))</f>
        <v>22522.004568871496</v>
      </c>
      <c r="H46" s="38">
        <f>K45+D46</f>
        <v>-154537.97941838566</v>
      </c>
      <c r="I46" s="37">
        <f>H46/B46</f>
        <v>0.5081877819950176</v>
      </c>
      <c r="J46" s="38">
        <f>G46*I46</f>
        <v>11445.407547936458</v>
      </c>
      <c r="K46" s="38">
        <f>H46-J46</f>
        <v>-165983.3869663221</v>
      </c>
      <c r="L46" s="37">
        <f>L45</f>
        <v>0.075</v>
      </c>
      <c r="M46" s="38">
        <f>J46*L46</f>
        <v>858.4055660952343</v>
      </c>
      <c r="N46" s="38">
        <f>N45</f>
        <v>4600</v>
      </c>
      <c r="O46" s="38">
        <f>IF(M46&gt;N46,N46,M46)</f>
        <v>858.4055660952343</v>
      </c>
      <c r="P46" s="43">
        <f>M46-O46</f>
        <v>0</v>
      </c>
      <c r="Q46" s="37">
        <f>Q45</f>
        <v>0.135</v>
      </c>
      <c r="R46" s="43">
        <f>D46*Q46</f>
        <v>-1436.854601040037</v>
      </c>
      <c r="S46" s="38">
        <f>B46+D46-G46-R46</f>
        <v>-335824.72924326814</v>
      </c>
      <c r="T46" s="27">
        <f>IF(S46&gt;0,S46,0)</f>
        <v>0</v>
      </c>
      <c r="U46" s="7">
        <f>IF(T46=0,0,1)</f>
        <v>0</v>
      </c>
    </row>
    <row r="47" spans="1:21" ht="12.75">
      <c r="A47" s="7">
        <f>A46+1</f>
        <v>43</v>
      </c>
      <c r="B47" s="27">
        <f>S46</f>
        <v>-335824.72924326814</v>
      </c>
      <c r="C47" s="6">
        <f>C46</f>
        <v>0.035</v>
      </c>
      <c r="D47" s="27">
        <f>B47*C47</f>
        <v>-11753.865523514387</v>
      </c>
      <c r="E47" s="6">
        <f>E46</f>
        <v>0.02</v>
      </c>
      <c r="F47" s="30">
        <f>F46*(1+E47)</f>
        <v>22972.444660248926</v>
      </c>
      <c r="G47" s="38">
        <f>IF(F47*L47*I47&lt;N47,F47,IF((F47-N47)/((1/I47/L47)-1)&gt;N47,(F47-N47)/(1-L47*I47),F47))</f>
        <v>22972.444660248926</v>
      </c>
      <c r="H47" s="38">
        <f>K46+D47</f>
        <v>-177737.2524898365</v>
      </c>
      <c r="I47" s="37">
        <f>H47/B47</f>
        <v>0.5292559987775212</v>
      </c>
      <c r="J47" s="38">
        <f>G47*I47</f>
        <v>12158.304143021378</v>
      </c>
      <c r="K47" s="38">
        <f>H47-J47</f>
        <v>-189895.5566328579</v>
      </c>
      <c r="L47" s="37">
        <f>L46</f>
        <v>0.075</v>
      </c>
      <c r="M47" s="38">
        <f>J47*L47</f>
        <v>911.8728107266033</v>
      </c>
      <c r="N47" s="38">
        <f>N46</f>
        <v>4600</v>
      </c>
      <c r="O47" s="38">
        <f>IF(M47&gt;N47,N47,M47)</f>
        <v>911.8728107266033</v>
      </c>
      <c r="P47" s="43">
        <f>M47-O47</f>
        <v>0</v>
      </c>
      <c r="Q47" s="37">
        <f>Q46</f>
        <v>0.135</v>
      </c>
      <c r="R47" s="43">
        <f>D47*Q47</f>
        <v>-1586.7718456744424</v>
      </c>
      <c r="S47" s="38">
        <f>B47+D47-G47-R47</f>
        <v>-368964.26758135704</v>
      </c>
      <c r="T47" s="27">
        <f>IF(S47&gt;0,S47,0)</f>
        <v>0</v>
      </c>
      <c r="U47" s="7">
        <f>IF(T47=0,0,1)</f>
        <v>0</v>
      </c>
    </row>
    <row r="48" spans="1:21" ht="12.75">
      <c r="A48" s="7">
        <f>A47+1</f>
        <v>44</v>
      </c>
      <c r="B48" s="27">
        <f>S47</f>
        <v>-368964.26758135704</v>
      </c>
      <c r="C48" s="6">
        <f>C47</f>
        <v>0.035</v>
      </c>
      <c r="D48" s="27">
        <f>B48*C48</f>
        <v>-12913.749365347498</v>
      </c>
      <c r="E48" s="6">
        <f>E47</f>
        <v>0.02</v>
      </c>
      <c r="F48" s="30">
        <f>F47*(1+E48)</f>
        <v>23431.893553453905</v>
      </c>
      <c r="G48" s="38">
        <f>IF(F48*L48*I48&lt;N48,F48,IF((F48-N48)/((1/I48/L48)-1)&gt;N48,(F48-N48)/(1-L48*I48),F48))</f>
        <v>23431.893553453905</v>
      </c>
      <c r="H48" s="38">
        <f>K47+D48</f>
        <v>-202809.30599820538</v>
      </c>
      <c r="I48" s="37">
        <f>H48/B48</f>
        <v>0.5496719433772423</v>
      </c>
      <c r="J48" s="38">
        <f>G48*I48</f>
        <v>12879.854466535684</v>
      </c>
      <c r="K48" s="38">
        <f>H48-J48</f>
        <v>-215689.16046474106</v>
      </c>
      <c r="L48" s="37">
        <f>L47</f>
        <v>0.075</v>
      </c>
      <c r="M48" s="38">
        <f>J48*L48</f>
        <v>965.9890849901763</v>
      </c>
      <c r="N48" s="38">
        <f>N47</f>
        <v>4600</v>
      </c>
      <c r="O48" s="38">
        <f>IF(M48&gt;N48,N48,M48)</f>
        <v>965.9890849901763</v>
      </c>
      <c r="P48" s="43">
        <f>M48-O48</f>
        <v>0</v>
      </c>
      <c r="Q48" s="37">
        <f>Q47</f>
        <v>0.135</v>
      </c>
      <c r="R48" s="43">
        <f>D48*Q48</f>
        <v>-1743.3561643219123</v>
      </c>
      <c r="S48" s="38">
        <f>B48+D48-G48-R48</f>
        <v>-403566.55433583655</v>
      </c>
      <c r="T48" s="27">
        <f>IF(S48&gt;0,S48,0)</f>
        <v>0</v>
      </c>
      <c r="U48" s="7">
        <f>IF(T48=0,0,1)</f>
        <v>0</v>
      </c>
    </row>
    <row r="49" spans="1:21" ht="12.75">
      <c r="A49" s="7">
        <f>A48+1</f>
        <v>45</v>
      </c>
      <c r="B49" s="27">
        <f>S48</f>
        <v>-403566.55433583655</v>
      </c>
      <c r="C49" s="6">
        <f>C48</f>
        <v>0.035</v>
      </c>
      <c r="D49" s="27">
        <f>B49*C49</f>
        <v>-14124.829401754281</v>
      </c>
      <c r="E49" s="6">
        <f>E48</f>
        <v>0.02</v>
      </c>
      <c r="F49" s="30">
        <f>F48*(1+E49)</f>
        <v>23900.531424522982</v>
      </c>
      <c r="G49" s="38">
        <f>IF(F49*L49*I49&lt;N49,F49,IF((F49-N49)/((1/I49/L49)-1)&gt;N49,(F49-N49)/(1-L49*I49),F49))</f>
        <v>23900.531424522982</v>
      </c>
      <c r="H49" s="38">
        <f>K48+D49</f>
        <v>-229813.98986649534</v>
      </c>
      <c r="I49" s="37">
        <f>H49/B49</f>
        <v>0.5694574721255288</v>
      </c>
      <c r="J49" s="38">
        <f>G49*I49</f>
        <v>13610.33620746562</v>
      </c>
      <c r="K49" s="38">
        <f>H49-J49</f>
        <v>-243424.32607396095</v>
      </c>
      <c r="L49" s="37">
        <f>L48</f>
        <v>0.075</v>
      </c>
      <c r="M49" s="38">
        <f>J49*L49</f>
        <v>1020.7752155599214</v>
      </c>
      <c r="N49" s="38">
        <f>N48</f>
        <v>4600</v>
      </c>
      <c r="O49" s="38">
        <f>IF(M49&gt;N49,N49,M49)</f>
        <v>1020.7752155599214</v>
      </c>
      <c r="P49" s="43">
        <f>M49-O49</f>
        <v>0</v>
      </c>
      <c r="Q49" s="37">
        <f>Q48</f>
        <v>0.135</v>
      </c>
      <c r="R49" s="43">
        <f>D49*Q49</f>
        <v>-1906.8519692368282</v>
      </c>
      <c r="S49" s="38">
        <f>B49+D49-G49-R49</f>
        <v>-439685.063192877</v>
      </c>
      <c r="T49" s="27">
        <f>IF(S49&gt;0,S49,0)</f>
        <v>0</v>
      </c>
      <c r="U49" s="7">
        <f>IF(T49=0,0,1)</f>
        <v>0</v>
      </c>
    </row>
    <row r="50" spans="1:21" ht="12.75">
      <c r="A50" s="7">
        <f>A49+1</f>
        <v>46</v>
      </c>
      <c r="B50" s="27">
        <f>S49</f>
        <v>-439685.063192877</v>
      </c>
      <c r="C50" s="6">
        <f>C49</f>
        <v>0.035</v>
      </c>
      <c r="D50" s="27">
        <f>B50*C50</f>
        <v>-15388.977211750696</v>
      </c>
      <c r="E50" s="6">
        <f>E49</f>
        <v>0.02</v>
      </c>
      <c r="F50" s="30">
        <f>F49*(1+E50)</f>
        <v>24378.542053013443</v>
      </c>
      <c r="G50" s="38">
        <f>IF(F50*L50*I50&lt;N50,F50,IF((F50-N50)/((1/I50/L50)-1)&gt;N50,(F50-N50)/(1-L50*I50),F50))</f>
        <v>24378.542053013443</v>
      </c>
      <c r="H50" s="38">
        <f>K49+D50</f>
        <v>-258813.30328571165</v>
      </c>
      <c r="I50" s="37">
        <f>H50/B50</f>
        <v>0.5886333763677977</v>
      </c>
      <c r="J50" s="38">
        <f>G50*I50</f>
        <v>14350.023519589646</v>
      </c>
      <c r="K50" s="38">
        <f>H50-J50</f>
        <v>-273163.3268053013</v>
      </c>
      <c r="L50" s="37">
        <f>L49</f>
        <v>0.075</v>
      </c>
      <c r="M50" s="38">
        <f>J50*L50</f>
        <v>1076.2517639692235</v>
      </c>
      <c r="N50" s="38">
        <f>N49</f>
        <v>4600</v>
      </c>
      <c r="O50" s="38">
        <f>IF(M50&gt;N50,N50,M50)</f>
        <v>1076.2517639692235</v>
      </c>
      <c r="P50" s="43">
        <f>M50-O50</f>
        <v>0</v>
      </c>
      <c r="Q50" s="37">
        <f>Q49</f>
        <v>0.135</v>
      </c>
      <c r="R50" s="43">
        <f>D50*Q50</f>
        <v>-2077.511923586344</v>
      </c>
      <c r="S50" s="38">
        <f>B50+D50-G50-R50</f>
        <v>-477375.0705340548</v>
      </c>
      <c r="T50" s="27">
        <f>IF(S50&gt;0,S50,0)</f>
        <v>0</v>
      </c>
      <c r="U50" s="7">
        <f>IF(T50=0,0,1)</f>
        <v>0</v>
      </c>
    </row>
    <row r="51" spans="1:21" ht="12.75">
      <c r="A51" s="7">
        <f>A50+1</f>
        <v>47</v>
      </c>
      <c r="B51" s="27">
        <f>S50</f>
        <v>-477375.0705340548</v>
      </c>
      <c r="C51" s="6">
        <f>C50</f>
        <v>0.035</v>
      </c>
      <c r="D51" s="27">
        <f>B51*C51</f>
        <v>-16708.127468691917</v>
      </c>
      <c r="E51" s="6">
        <f>E50</f>
        <v>0.02</v>
      </c>
      <c r="F51" s="30">
        <f>F50*(1+E51)</f>
        <v>24866.112894073714</v>
      </c>
      <c r="G51" s="38">
        <f>IF(F51*L51*I51&lt;N51,F51,IF((F51-N51)/((1/I51/L51)-1)&gt;N51,(F51-N51)/(1-L51*I51),F51))</f>
        <v>24866.112894073714</v>
      </c>
      <c r="H51" s="38">
        <f>K50+D51</f>
        <v>-289871.4542739932</v>
      </c>
      <c r="I51" s="37">
        <f>H51/B51</f>
        <v>0.6072195055131486</v>
      </c>
      <c r="J51" s="38">
        <f>G51*I51</f>
        <v>15099.18877557357</v>
      </c>
      <c r="K51" s="38">
        <f>H51-J51</f>
        <v>-304970.6430495668</v>
      </c>
      <c r="L51" s="37">
        <f>L50</f>
        <v>0.075</v>
      </c>
      <c r="M51" s="38">
        <f>J51*L51</f>
        <v>1132.4391581680177</v>
      </c>
      <c r="N51" s="38">
        <f>N50</f>
        <v>4600</v>
      </c>
      <c r="O51" s="38">
        <f>IF(M51&gt;N51,N51,M51)</f>
        <v>1132.4391581680177</v>
      </c>
      <c r="P51" s="43">
        <f>M51-O51</f>
        <v>0</v>
      </c>
      <c r="Q51" s="37">
        <f>Q50</f>
        <v>0.135</v>
      </c>
      <c r="R51" s="43">
        <f>D51*Q51</f>
        <v>-2255.597208273409</v>
      </c>
      <c r="S51" s="38">
        <f>B51+D51-G51-R51</f>
        <v>-516693.71368854697</v>
      </c>
      <c r="T51" s="27">
        <f>IF(S51&gt;0,S51,0)</f>
        <v>0</v>
      </c>
      <c r="U51" s="7">
        <f>IF(T51=0,0,1)</f>
        <v>0</v>
      </c>
    </row>
    <row r="52" spans="1:21" ht="12.75">
      <c r="A52" s="7">
        <f>A51+1</f>
        <v>48</v>
      </c>
      <c r="B52" s="27">
        <f>S51</f>
        <v>-516693.71368854697</v>
      </c>
      <c r="C52" s="6">
        <f>C51</f>
        <v>0.035</v>
      </c>
      <c r="D52" s="27">
        <f>B52*C52</f>
        <v>-18084.279979099145</v>
      </c>
      <c r="E52" s="6">
        <f>E51</f>
        <v>0.02</v>
      </c>
      <c r="F52" s="30">
        <f>F51*(1+E52)</f>
        <v>25363.43515195519</v>
      </c>
      <c r="G52" s="38">
        <f>IF(F52*L52*I52&lt;N52,F52,IF((F52-N52)/((1/I52/L52)-1)&gt;N52,(F52-N52)/(1-L52*I52),F52))</f>
        <v>25363.43515195519</v>
      </c>
      <c r="H52" s="38">
        <f>K51+D52</f>
        <v>-323054.92302866594</v>
      </c>
      <c r="I52" s="37">
        <f>H52/B52</f>
        <v>0.6252348624922448</v>
      </c>
      <c r="J52" s="38">
        <f>G52*I52</f>
        <v>15858.10388956367</v>
      </c>
      <c r="K52" s="38">
        <f>H52-J52</f>
        <v>-338913.0269182296</v>
      </c>
      <c r="L52" s="37">
        <f>L51</f>
        <v>0.075</v>
      </c>
      <c r="M52" s="38">
        <f>J52*L52</f>
        <v>1189.3577917172752</v>
      </c>
      <c r="N52" s="38">
        <f>N51</f>
        <v>4600</v>
      </c>
      <c r="O52" s="38">
        <f>IF(M52&gt;N52,N52,M52)</f>
        <v>1189.3577917172752</v>
      </c>
      <c r="P52" s="43">
        <f>M52-O52</f>
        <v>0</v>
      </c>
      <c r="Q52" s="37">
        <f>Q51</f>
        <v>0.135</v>
      </c>
      <c r="R52" s="43">
        <f>D52*Q52</f>
        <v>-2441.3777971783848</v>
      </c>
      <c r="S52" s="38">
        <f>B52+D52-G52-R52</f>
        <v>-557700.051022423</v>
      </c>
      <c r="T52" s="27">
        <f>IF(S52&gt;0,S52,0)</f>
        <v>0</v>
      </c>
      <c r="U52" s="7">
        <f>IF(T52=0,0,1)</f>
        <v>0</v>
      </c>
    </row>
    <row r="53" spans="1:21" ht="12.75">
      <c r="A53" s="7">
        <f>A52+1</f>
        <v>49</v>
      </c>
      <c r="B53" s="27">
        <f>S52</f>
        <v>-557700.051022423</v>
      </c>
      <c r="C53" s="6">
        <f>C52</f>
        <v>0.035</v>
      </c>
      <c r="D53" s="27">
        <f>B53*C53</f>
        <v>-19519.501785784807</v>
      </c>
      <c r="E53" s="6">
        <f>E52</f>
        <v>0.02</v>
      </c>
      <c r="F53" s="30">
        <f>F52*(1+E53)</f>
        <v>25870.70385499429</v>
      </c>
      <c r="G53" s="38">
        <f>IF(F53*L53*I53&lt;N53,F53,IF((F53-N53)/((1/I53/L53)-1)&gt;N53,(F53-N53)/(1-L53*I53),F53))</f>
        <v>25870.70385499429</v>
      </c>
      <c r="H53" s="38">
        <f>K52+D53</f>
        <v>-358432.5287040144</v>
      </c>
      <c r="I53" s="37">
        <f>H53/B53</f>
        <v>0.642697679598389</v>
      </c>
      <c r="J53" s="38">
        <f>G53*I53</f>
        <v>16627.041337181927</v>
      </c>
      <c r="K53" s="38">
        <f>H53-J53</f>
        <v>-375059.5700411963</v>
      </c>
      <c r="L53" s="37">
        <f>L52</f>
        <v>0.075</v>
      </c>
      <c r="M53" s="38">
        <f>J53*L53</f>
        <v>1247.0281002886445</v>
      </c>
      <c r="N53" s="38">
        <f>N52</f>
        <v>4600</v>
      </c>
      <c r="O53" s="38">
        <f>IF(M53&gt;N53,N53,M53)</f>
        <v>1247.0281002886445</v>
      </c>
      <c r="P53" s="43">
        <f>M53-O53</f>
        <v>0</v>
      </c>
      <c r="Q53" s="37">
        <f>Q52</f>
        <v>0.135</v>
      </c>
      <c r="R53" s="43">
        <f>D53*Q53</f>
        <v>-2635.132741080949</v>
      </c>
      <c r="S53" s="38">
        <f>B53+D53-G53-R53</f>
        <v>-600455.1239221211</v>
      </c>
      <c r="T53" s="27">
        <f>IF(S53&gt;0,S53,0)</f>
        <v>0</v>
      </c>
      <c r="U53" s="7">
        <f>IF(T53=0,0,1)</f>
        <v>0</v>
      </c>
    </row>
    <row r="54" spans="1:21" ht="12.75">
      <c r="A54" s="7">
        <f>A53+1</f>
        <v>50</v>
      </c>
      <c r="B54" s="27">
        <f>S53</f>
        <v>-600455.1239221211</v>
      </c>
      <c r="C54" s="6">
        <f>C53</f>
        <v>0.035</v>
      </c>
      <c r="D54" s="27">
        <f>B54*C54</f>
        <v>-21015.929337274243</v>
      </c>
      <c r="E54" s="6">
        <f>E53</f>
        <v>0.02</v>
      </c>
      <c r="F54" s="30">
        <f>F53*(1+E54)</f>
        <v>26388.117932094177</v>
      </c>
      <c r="G54" s="38">
        <f>IF(F54*L54*I54&lt;N54,F54,IF((F54-N54)/((1/I54/L54)-1)&gt;N54,(F54-N54)/(1-L54*I54),F54))</f>
        <v>26388.117932094177</v>
      </c>
      <c r="H54" s="38">
        <f>K53+D54</f>
        <v>-396075.49937847053</v>
      </c>
      <c r="I54" s="37">
        <f>H54/B54</f>
        <v>0.6596254800714156</v>
      </c>
      <c r="J54" s="38">
        <f>G54*I54</f>
        <v>17406.274959138755</v>
      </c>
      <c r="K54" s="38">
        <f>H54-J54</f>
        <v>-413481.7743376093</v>
      </c>
      <c r="L54" s="37">
        <f>L53</f>
        <v>0.075</v>
      </c>
      <c r="M54" s="38">
        <f>J54*L54</f>
        <v>1305.4706219354066</v>
      </c>
      <c r="N54" s="38">
        <f>N53</f>
        <v>4600</v>
      </c>
      <c r="O54" s="38">
        <f>IF(M54&gt;N54,N54,M54)</f>
        <v>1305.4706219354066</v>
      </c>
      <c r="P54" s="43">
        <f>M54-O54</f>
        <v>0</v>
      </c>
      <c r="Q54" s="37">
        <f>Q53</f>
        <v>0.135</v>
      </c>
      <c r="R54" s="43">
        <f>D54*Q54</f>
        <v>-2837.150460532023</v>
      </c>
      <c r="S54" s="38">
        <f>B54+D54-G54-R54</f>
        <v>-645022.0207309575</v>
      </c>
      <c r="T54" s="27">
        <f>IF(S54&gt;0,S54,0)</f>
        <v>0</v>
      </c>
      <c r="U54" s="7">
        <f>IF(T54=0,0,1)</f>
        <v>0</v>
      </c>
    </row>
    <row r="55" spans="1:21" ht="12.75">
      <c r="A55" s="7">
        <f>A54+1</f>
        <v>51</v>
      </c>
      <c r="B55" s="27">
        <f>S54</f>
        <v>-645022.0207309575</v>
      </c>
      <c r="C55" s="6">
        <f>C54</f>
        <v>0.035</v>
      </c>
      <c r="D55" s="27">
        <f>B55*C55</f>
        <v>-22575.770725583516</v>
      </c>
      <c r="E55" s="6">
        <f>E54</f>
        <v>0.02</v>
      </c>
      <c r="F55" s="30">
        <f>F54*(1+E55)</f>
        <v>26915.880290736062</v>
      </c>
      <c r="G55" s="38">
        <f>IF(F55*L55*I55&lt;N55,F55,IF((F55-N55)/((1/I55/L55)-1)&gt;N55,(F55-N55)/(1-L55*I55),F55))</f>
        <v>26915.880290736062</v>
      </c>
      <c r="H55" s="38">
        <f>K54+D55</f>
        <v>-436057.54506319284</v>
      </c>
      <c r="I55" s="37">
        <f>H55/B55</f>
        <v>0.6760351291092975</v>
      </c>
      <c r="J55" s="38">
        <f>G55*I55</f>
        <v>18196.08060743815</v>
      </c>
      <c r="K55" s="38">
        <f>H55-J55</f>
        <v>-454253.625670631</v>
      </c>
      <c r="L55" s="37">
        <f>L54</f>
        <v>0.075</v>
      </c>
      <c r="M55" s="38">
        <f>J55*L55</f>
        <v>1364.7060455578612</v>
      </c>
      <c r="N55" s="38">
        <f>N54</f>
        <v>4600</v>
      </c>
      <c r="O55" s="38">
        <f>IF(M55&gt;N55,N55,M55)</f>
        <v>1364.7060455578612</v>
      </c>
      <c r="P55" s="43">
        <f>M55-O55</f>
        <v>0</v>
      </c>
      <c r="Q55" s="37">
        <f>Q54</f>
        <v>0.135</v>
      </c>
      <c r="R55" s="43">
        <f>D55*Q55</f>
        <v>-3047.7290479537746</v>
      </c>
      <c r="S55" s="38">
        <f>B55+D55-G55-R55</f>
        <v>-691465.9426993234</v>
      </c>
      <c r="T55" s="27">
        <f>IF(S55&gt;0,S55,0)</f>
        <v>0</v>
      </c>
      <c r="U55" s="7">
        <f>IF(T55=0,0,1)</f>
        <v>0</v>
      </c>
    </row>
    <row r="56" spans="1:21" ht="12.75">
      <c r="A56" s="7">
        <f>A55+1</f>
        <v>52</v>
      </c>
      <c r="B56" s="27">
        <f>S55</f>
        <v>-691465.9426993234</v>
      </c>
      <c r="C56" s="6">
        <f>C55</f>
        <v>0.035</v>
      </c>
      <c r="D56" s="27">
        <f>B56*C56</f>
        <v>-24201.307994476323</v>
      </c>
      <c r="E56" s="6">
        <f>E55</f>
        <v>0.02</v>
      </c>
      <c r="F56" s="30">
        <f>F55*(1+E56)</f>
        <v>27454.197896550784</v>
      </c>
      <c r="G56" s="38">
        <f>IF(F56*L56*I56&lt;N56,F56,IF((F56-N56)/((1/I56/L56)-1)&gt;N56,(F56-N56)/(1-L56*I56),F56))</f>
        <v>27454.197896550784</v>
      </c>
      <c r="H56" s="38">
        <f>K55+D56</f>
        <v>-478454.93366510735</v>
      </c>
      <c r="I56" s="37">
        <f>H56/B56</f>
        <v>0.6919428768932997</v>
      </c>
      <c r="J56" s="38">
        <f>G56*I56</f>
        <v>18996.736675337328</v>
      </c>
      <c r="K56" s="38">
        <f>H56-J56</f>
        <v>-497451.67034044466</v>
      </c>
      <c r="L56" s="37">
        <f>L55</f>
        <v>0.075</v>
      </c>
      <c r="M56" s="38">
        <f>J56*L56</f>
        <v>1424.7552506502996</v>
      </c>
      <c r="N56" s="38">
        <f>N55</f>
        <v>4600</v>
      </c>
      <c r="O56" s="38">
        <f>IF(M56&gt;N56,N56,M56)</f>
        <v>1424.7552506502996</v>
      </c>
      <c r="P56" s="43">
        <f>M56-O56</f>
        <v>0</v>
      </c>
      <c r="Q56" s="37">
        <f>Q55</f>
        <v>0.135</v>
      </c>
      <c r="R56" s="43">
        <f>D56*Q56</f>
        <v>-3267.1765792543038</v>
      </c>
      <c r="S56" s="38">
        <f>B56+D56-G56-R56</f>
        <v>-739854.2720110961</v>
      </c>
      <c r="T56" s="27">
        <f>IF(S56&gt;0,S56,0)</f>
        <v>0</v>
      </c>
      <c r="U56" s="7">
        <f>IF(T56=0,0,1)</f>
        <v>0</v>
      </c>
    </row>
    <row r="57" spans="1:21" ht="12.75">
      <c r="A57" s="7">
        <f>A56+1</f>
        <v>53</v>
      </c>
      <c r="B57" s="27">
        <f>S56</f>
        <v>-739854.2720110961</v>
      </c>
      <c r="C57" s="6">
        <f>C56</f>
        <v>0.035</v>
      </c>
      <c r="D57" s="27">
        <f>B57*C57</f>
        <v>-25894.899520388368</v>
      </c>
      <c r="E57" s="6">
        <f>E56</f>
        <v>0.02</v>
      </c>
      <c r="F57" s="30">
        <f>F56*(1+E57)</f>
        <v>28003.2818544818</v>
      </c>
      <c r="G57" s="38">
        <f>IF(F57*L57*I57&lt;N57,F57,IF((F57-N57)/((1/I57/L57)-1)&gt;N57,(F57-N57)/(1-L57*I57),F57))</f>
        <v>28003.2818544818</v>
      </c>
      <c r="H57" s="38">
        <f>K56+D57</f>
        <v>-523346.569860833</v>
      </c>
      <c r="I57" s="37">
        <f>H57/B57</f>
        <v>0.7073643954751456</v>
      </c>
      <c r="J57" s="38">
        <f>G57*I57</f>
        <v>19808.524540315633</v>
      </c>
      <c r="K57" s="38">
        <f>H57-J57</f>
        <v>-543155.0944011486</v>
      </c>
      <c r="L57" s="37">
        <f>L56</f>
        <v>0.075</v>
      </c>
      <c r="M57" s="38">
        <f>J57*L57</f>
        <v>1485.6393405236724</v>
      </c>
      <c r="N57" s="38">
        <f>N56</f>
        <v>4600</v>
      </c>
      <c r="O57" s="38">
        <f>IF(M57&gt;N57,N57,M57)</f>
        <v>1485.6393405236724</v>
      </c>
      <c r="P57" s="43">
        <f>M57-O57</f>
        <v>0</v>
      </c>
      <c r="Q57" s="37">
        <f>Q56</f>
        <v>0.135</v>
      </c>
      <c r="R57" s="43">
        <f>D57*Q57</f>
        <v>-3495.81143525243</v>
      </c>
      <c r="S57" s="38">
        <f>B57+D57-G57-R57</f>
        <v>-790256.6419507138</v>
      </c>
      <c r="T57" s="27">
        <f>IF(S57&gt;0,S57,0)</f>
        <v>0</v>
      </c>
      <c r="U57" s="7">
        <f>IF(T57=0,0,1)</f>
        <v>0</v>
      </c>
    </row>
    <row r="58" spans="1:21" ht="12.75">
      <c r="A58" s="7">
        <f>A57+1</f>
        <v>54</v>
      </c>
      <c r="B58" s="27">
        <f>S57</f>
        <v>-790256.6419507138</v>
      </c>
      <c r="C58" s="6">
        <f>C57</f>
        <v>0.035</v>
      </c>
      <c r="D58" s="27">
        <f>B58*C58</f>
        <v>-27658.982468274986</v>
      </c>
      <c r="E58" s="6">
        <f>E57</f>
        <v>0.02</v>
      </c>
      <c r="F58" s="30">
        <f>F57*(1+E58)</f>
        <v>28563.347491571436</v>
      </c>
      <c r="G58" s="38">
        <f>IF(F58*L58*I58&lt;N58,F58,IF((F58-N58)/((1/I58/L58)-1)&gt;N58,(F58-N58)/(1-L58*I58),F58))</f>
        <v>28563.347491571436</v>
      </c>
      <c r="H58" s="38">
        <f>K57+D58</f>
        <v>-570814.0768694236</v>
      </c>
      <c r="I58" s="37">
        <f>H58/B58</f>
        <v>0.7223148108700411</v>
      </c>
      <c r="J58" s="38">
        <f>G58*I58</f>
        <v>20631.728941189685</v>
      </c>
      <c r="K58" s="38">
        <f>H58-J58</f>
        <v>-591445.8058106133</v>
      </c>
      <c r="L58" s="37">
        <f>L57</f>
        <v>0.075</v>
      </c>
      <c r="M58" s="38">
        <f>J58*L58</f>
        <v>1547.3796705892264</v>
      </c>
      <c r="N58" s="38">
        <f>N57</f>
        <v>4600</v>
      </c>
      <c r="O58" s="38">
        <f>IF(M58&gt;N58,N58,M58)</f>
        <v>1547.3796705892264</v>
      </c>
      <c r="P58" s="43">
        <f>M58-O58</f>
        <v>0</v>
      </c>
      <c r="Q58" s="37">
        <f>Q57</f>
        <v>0.135</v>
      </c>
      <c r="R58" s="43">
        <f>D58*Q58</f>
        <v>-3733.9626332171233</v>
      </c>
      <c r="S58" s="38">
        <f>B58+D58-G58-R58</f>
        <v>-842745.0092773432</v>
      </c>
      <c r="T58" s="27">
        <f>IF(S58&gt;0,S58,0)</f>
        <v>0</v>
      </c>
      <c r="U58" s="7">
        <f>IF(T58=0,0,1)</f>
        <v>0</v>
      </c>
    </row>
    <row r="59" spans="1:21" ht="12.75">
      <c r="A59" s="7">
        <f>A58+1</f>
        <v>55</v>
      </c>
      <c r="B59" s="27">
        <f>S58</f>
        <v>-842745.0092773432</v>
      </c>
      <c r="C59" s="6">
        <f>C58</f>
        <v>0.035</v>
      </c>
      <c r="D59" s="27">
        <f>B59*C59</f>
        <v>-29496.075324707013</v>
      </c>
      <c r="E59" s="6">
        <f>E58</f>
        <v>0.02</v>
      </c>
      <c r="F59" s="30">
        <f>F58*(1+E59)</f>
        <v>29134.614441402864</v>
      </c>
      <c r="G59" s="38">
        <f>IF(F59*L59*I59&lt;N59,F59,IF((F59-N59)/((1/I59/L59)-1)&gt;N59,(F59-N59)/(1-L59*I59),F59))</f>
        <v>29134.614441402864</v>
      </c>
      <c r="H59" s="38">
        <f>K58+D59</f>
        <v>-620941.8811353203</v>
      </c>
      <c r="I59" s="37">
        <f>H59/B59</f>
        <v>0.7368087313477895</v>
      </c>
      <c r="J59" s="38">
        <f>G59*I59</f>
        <v>21466.63830487703</v>
      </c>
      <c r="K59" s="38">
        <f>H59-J59</f>
        <v>-642408.5194401973</v>
      </c>
      <c r="L59" s="37">
        <f>L58</f>
        <v>0.075</v>
      </c>
      <c r="M59" s="38">
        <f>J59*L59</f>
        <v>1609.9978728657773</v>
      </c>
      <c r="N59" s="38">
        <f>N58</f>
        <v>4600</v>
      </c>
      <c r="O59" s="38">
        <f>IF(M59&gt;N59,N59,M59)</f>
        <v>1609.9978728657773</v>
      </c>
      <c r="P59" s="43">
        <f>M59-O59</f>
        <v>0</v>
      </c>
      <c r="Q59" s="37">
        <f>Q58</f>
        <v>0.135</v>
      </c>
      <c r="R59" s="43">
        <f>D59*Q59</f>
        <v>-3981.970168835447</v>
      </c>
      <c r="S59" s="38">
        <f>B59+D59-G59-R59</f>
        <v>-897393.7288746175</v>
      </c>
      <c r="T59" s="27">
        <f>IF(S59&gt;0,S59,0)</f>
        <v>0</v>
      </c>
      <c r="U59" s="7">
        <f>IF(T59=0,0,1)</f>
        <v>0</v>
      </c>
    </row>
    <row r="60" spans="1:21" ht="12.75">
      <c r="A60" s="7">
        <f>A59+1</f>
        <v>56</v>
      </c>
      <c r="B60" s="27">
        <f>S59</f>
        <v>-897393.7288746175</v>
      </c>
      <c r="C60" s="6">
        <f>C59</f>
        <v>0.035</v>
      </c>
      <c r="D60" s="27">
        <f>B60*C60</f>
        <v>-31408.780510611614</v>
      </c>
      <c r="E60" s="6">
        <f>E59</f>
        <v>0.02</v>
      </c>
      <c r="F60" s="30">
        <f>F59*(1+E60)</f>
        <v>29717.30673023092</v>
      </c>
      <c r="G60" s="38">
        <f>IF(F60*L60*I60&lt;N60,F60,IF((F60-N60)/((1/I60/L60)-1)&gt;N60,(F60-N60)/(1-L60*I60),F60))</f>
        <v>29717.30673023092</v>
      </c>
      <c r="H60" s="38">
        <f>K59+D60</f>
        <v>-673817.2999508089</v>
      </c>
      <c r="I60" s="37">
        <f>H60/B60</f>
        <v>0.75086027266517</v>
      </c>
      <c r="J60" s="38">
        <f>G60*I60</f>
        <v>22313.54503433568</v>
      </c>
      <c r="K60" s="38">
        <f>H60-J60</f>
        <v>-696130.8449851446</v>
      </c>
      <c r="L60" s="37">
        <f>L59</f>
        <v>0.075</v>
      </c>
      <c r="M60" s="38">
        <f>J60*L60</f>
        <v>1673.5158775751759</v>
      </c>
      <c r="N60" s="38">
        <f>N59</f>
        <v>4600</v>
      </c>
      <c r="O60" s="38">
        <f>IF(M60&gt;N60,N60,M60)</f>
        <v>1673.5158775751759</v>
      </c>
      <c r="P60" s="43">
        <f>M60-O60</f>
        <v>0</v>
      </c>
      <c r="Q60" s="37">
        <f>Q59</f>
        <v>0.135</v>
      </c>
      <c r="R60" s="43">
        <f>D60*Q60</f>
        <v>-4240.185368932568</v>
      </c>
      <c r="S60" s="38">
        <f>B60+D60-G60-R60</f>
        <v>-954279.6307465275</v>
      </c>
      <c r="T60" s="27">
        <f>IF(S60&gt;0,S60,0)</f>
        <v>0</v>
      </c>
      <c r="U60" s="7">
        <f>IF(T60=0,0,1)</f>
        <v>0</v>
      </c>
    </row>
    <row r="61" spans="1:21" ht="12.75">
      <c r="A61" s="7">
        <f>A60+1</f>
        <v>57</v>
      </c>
      <c r="B61" s="27">
        <f>S60</f>
        <v>-954279.6307465275</v>
      </c>
      <c r="C61" s="6">
        <f>C60</f>
        <v>0.035</v>
      </c>
      <c r="D61" s="27">
        <f>B61*C61</f>
        <v>-33399.787076128465</v>
      </c>
      <c r="E61" s="6">
        <f>E60</f>
        <v>0.02</v>
      </c>
      <c r="F61" s="30">
        <f>F60*(1+E61)</f>
        <v>30311.65286483554</v>
      </c>
      <c r="G61" s="38">
        <f>IF(F61*L61*I61&lt;N61,F61,IF((F61-N61)/((1/I61/L61)-1)&gt;N61,(F61-N61)/(1-L61*I61),F61))</f>
        <v>30311.65286483554</v>
      </c>
      <c r="H61" s="38">
        <f>K60+D61</f>
        <v>-729530.632061273</v>
      </c>
      <c r="I61" s="37">
        <f>H61/B61</f>
        <v>0.764483080803648</v>
      </c>
      <c r="J61" s="38">
        <f>G61*I61</f>
        <v>23172.7457663602</v>
      </c>
      <c r="K61" s="38">
        <f>H61-J61</f>
        <v>-752703.3778276332</v>
      </c>
      <c r="L61" s="37">
        <f>L60</f>
        <v>0.075</v>
      </c>
      <c r="M61" s="38">
        <f>J61*L61</f>
        <v>1737.955932477015</v>
      </c>
      <c r="N61" s="38">
        <f>N60</f>
        <v>4600</v>
      </c>
      <c r="O61" s="38">
        <f>IF(M61&gt;N61,N61,M61)</f>
        <v>1737.955932477015</v>
      </c>
      <c r="P61" s="43">
        <f>M61-O61</f>
        <v>0</v>
      </c>
      <c r="Q61" s="37">
        <f>Q60</f>
        <v>0.135</v>
      </c>
      <c r="R61" s="43">
        <f>D61*Q61</f>
        <v>-4508.971255277343</v>
      </c>
      <c r="S61" s="38">
        <f>B61+D61-G61-R61</f>
        <v>-1013482.099432214</v>
      </c>
      <c r="T61" s="27">
        <f>IF(S61&gt;0,S61,0)</f>
        <v>0</v>
      </c>
      <c r="U61" s="7">
        <f>IF(T61=0,0,1)</f>
        <v>0</v>
      </c>
    </row>
    <row r="62" spans="1:21" ht="12.75">
      <c r="A62" s="7">
        <f>A61+1</f>
        <v>58</v>
      </c>
      <c r="B62" s="27">
        <f>S61</f>
        <v>-1013482.099432214</v>
      </c>
      <c r="C62" s="6">
        <f>C61</f>
        <v>0.035</v>
      </c>
      <c r="D62" s="27">
        <f>B62*C62</f>
        <v>-35471.8734801275</v>
      </c>
      <c r="E62" s="6">
        <f>E61</f>
        <v>0.02</v>
      </c>
      <c r="F62" s="30">
        <f>F61*(1+E62)</f>
        <v>30917.885922132253</v>
      </c>
      <c r="G62" s="38">
        <f>IF(F62*L62*I62&lt;N62,F62,IF((F62-N62)/((1/I62/L62)-1)&gt;N62,(F62-N62)/(1-L62*I62),F62))</f>
        <v>30917.885922132253</v>
      </c>
      <c r="H62" s="38">
        <f>K61+D62</f>
        <v>-788175.2513077607</v>
      </c>
      <c r="I62" s="37">
        <f>H62/B62</f>
        <v>0.7776903526459149</v>
      </c>
      <c r="J62" s="38">
        <f>G62*I62</f>
        <v>24044.5416058492</v>
      </c>
      <c r="K62" s="38">
        <f>H62-J62</f>
        <v>-812219.7929136099</v>
      </c>
      <c r="L62" s="37">
        <f>L61</f>
        <v>0.075</v>
      </c>
      <c r="M62" s="38">
        <f>J62*L62</f>
        <v>1803.34062043869</v>
      </c>
      <c r="N62" s="38">
        <f>N61</f>
        <v>4600</v>
      </c>
      <c r="O62" s="38">
        <f>IF(M62&gt;N62,N62,M62)</f>
        <v>1803.34062043869</v>
      </c>
      <c r="P62" s="43">
        <f>M62-O62</f>
        <v>0</v>
      </c>
      <c r="Q62" s="37">
        <f>Q61</f>
        <v>0.135</v>
      </c>
      <c r="R62" s="43">
        <f>D62*Q62</f>
        <v>-4788.702919817212</v>
      </c>
      <c r="S62" s="38">
        <f>B62+D62-G62-R62</f>
        <v>-1075083.1559146566</v>
      </c>
      <c r="T62" s="27">
        <f>IF(S62&gt;0,S62,0)</f>
        <v>0</v>
      </c>
      <c r="U62" s="7">
        <f>IF(T62=0,0,1)</f>
        <v>0</v>
      </c>
    </row>
    <row r="63" spans="1:21" ht="12.75">
      <c r="A63" s="7">
        <f>A62+1</f>
        <v>59</v>
      </c>
      <c r="B63" s="27">
        <f>S62</f>
        <v>-1075083.1559146566</v>
      </c>
      <c r="C63" s="6">
        <f>C62</f>
        <v>0.035</v>
      </c>
      <c r="D63" s="27">
        <f>B63*C63</f>
        <v>-37627.910457012986</v>
      </c>
      <c r="E63" s="6">
        <f>E62</f>
        <v>0.02</v>
      </c>
      <c r="F63" s="30">
        <f>F62*(1+E63)</f>
        <v>31536.2436405749</v>
      </c>
      <c r="G63" s="38">
        <f>IF(F63*L63*I63&lt;N63,F63,IF((F63-N63)/((1/I63/L63)-1)&gt;N63,(F63-N63)/(1-L63*I63),F63))</f>
        <v>31536.2436405749</v>
      </c>
      <c r="H63" s="38">
        <f>K62+D63</f>
        <v>-849847.7033706228</v>
      </c>
      <c r="I63" s="37">
        <f>H63/B63</f>
        <v>0.790494854928307</v>
      </c>
      <c r="J63" s="38">
        <f>G63*I63</f>
        <v>24929.238341639997</v>
      </c>
      <c r="K63" s="38">
        <f>H63-J63</f>
        <v>-874776.9417122628</v>
      </c>
      <c r="L63" s="37">
        <f>L62</f>
        <v>0.075</v>
      </c>
      <c r="M63" s="38">
        <f>J63*L63</f>
        <v>1869.6928756229997</v>
      </c>
      <c r="N63" s="38">
        <f>N62</f>
        <v>4600</v>
      </c>
      <c r="O63" s="38">
        <f>IF(M63&gt;N63,N63,M63)</f>
        <v>1869.6928756229997</v>
      </c>
      <c r="P63" s="43">
        <f>M63-O63</f>
        <v>0</v>
      </c>
      <c r="Q63" s="37">
        <f>Q62</f>
        <v>0.135</v>
      </c>
      <c r="R63" s="43">
        <f>D63*Q63</f>
        <v>-5079.767911696754</v>
      </c>
      <c r="S63" s="38">
        <f>B63+D63-G63-R63</f>
        <v>-1139167.5421005476</v>
      </c>
      <c r="T63" s="27">
        <f>IF(S63&gt;0,S63,0)</f>
        <v>0</v>
      </c>
      <c r="U63" s="7">
        <f>IF(T63=0,0,1)</f>
        <v>0</v>
      </c>
    </row>
    <row r="64" spans="1:21" ht="12.75">
      <c r="A64" s="7">
        <f>A63+1</f>
        <v>60</v>
      </c>
      <c r="B64" s="27">
        <f>S63</f>
        <v>-1139167.5421005476</v>
      </c>
      <c r="C64" s="6">
        <f>C63</f>
        <v>0.035</v>
      </c>
      <c r="D64" s="27">
        <f>B64*C64</f>
        <v>-39870.86397351917</v>
      </c>
      <c r="E64" s="6">
        <f>E63</f>
        <v>0.02</v>
      </c>
      <c r="F64" s="30">
        <f>F63*(1+E64)</f>
        <v>32166.968513386397</v>
      </c>
      <c r="G64" s="38">
        <f>IF(F64*L64*I64&lt;N64,F64,IF((F64-N64)/((1/I64/L64)-1)&gt;N64,(F64-N64)/(1-L64*I64),F64))</f>
        <v>32166.968513386397</v>
      </c>
      <c r="H64" s="38">
        <f>K63+D64</f>
        <v>-914647.805685782</v>
      </c>
      <c r="I64" s="37">
        <f>H64/B64</f>
        <v>0.8029089417340961</v>
      </c>
      <c r="J64" s="38">
        <f>G64*I64</f>
        <v>25827.146647877064</v>
      </c>
      <c r="K64" s="38">
        <f>H64-J64</f>
        <v>-940474.952333659</v>
      </c>
      <c r="L64" s="37">
        <f>L63</f>
        <v>0.075</v>
      </c>
      <c r="M64" s="38">
        <f>J64*L64</f>
        <v>1937.0359985907796</v>
      </c>
      <c r="N64" s="38">
        <f>N63</f>
        <v>4600</v>
      </c>
      <c r="O64" s="38">
        <f>IF(M64&gt;N64,N64,M64)</f>
        <v>1937.0359985907796</v>
      </c>
      <c r="P64" s="43">
        <f>M64-O64</f>
        <v>0</v>
      </c>
      <c r="Q64" s="37">
        <f>Q63</f>
        <v>0.135</v>
      </c>
      <c r="R64" s="43">
        <f>D64*Q64</f>
        <v>-5382.566636425088</v>
      </c>
      <c r="S64" s="38">
        <f>B64+D64-G64-R64</f>
        <v>-1205822.807951028</v>
      </c>
      <c r="T64" s="27">
        <f>IF(S64&gt;0,S64,0)</f>
        <v>0</v>
      </c>
      <c r="U64" s="7">
        <f>IF(T64=0,0,1)</f>
        <v>0</v>
      </c>
    </row>
    <row r="65" spans="1:21" ht="12.75">
      <c r="A65" s="7">
        <f>A64+1</f>
        <v>61</v>
      </c>
      <c r="B65" s="27">
        <f>S64</f>
        <v>-1205822.807951028</v>
      </c>
      <c r="C65" s="6">
        <f>C64</f>
        <v>0.035</v>
      </c>
      <c r="D65" s="27">
        <f>B65*C65</f>
        <v>-42203.79827828598</v>
      </c>
      <c r="E65" s="6">
        <f>E64</f>
        <v>0.02</v>
      </c>
      <c r="F65" s="30">
        <f>F64*(1+E65)</f>
        <v>32810.307883654124</v>
      </c>
      <c r="G65" s="38">
        <f>IF(F65*L65*I65&lt;N65,F65,IF((F65-N65)/((1/I65/L65)-1)&gt;N65,(F65-N65)/(1-L65*I65),F65))</f>
        <v>32810.307883654124</v>
      </c>
      <c r="H65" s="38">
        <f>K64+D65</f>
        <v>-982678.750611945</v>
      </c>
      <c r="I65" s="37">
        <f>H65/B65</f>
        <v>0.8149445707381698</v>
      </c>
      <c r="J65" s="38">
        <f>G65*I65</f>
        <v>26738.5822740317</v>
      </c>
      <c r="K65" s="38">
        <f>H65-J65</f>
        <v>-1009417.3328859768</v>
      </c>
      <c r="L65" s="37">
        <f>L64</f>
        <v>0.075</v>
      </c>
      <c r="M65" s="38">
        <f>J65*L65</f>
        <v>2005.3936705523774</v>
      </c>
      <c r="N65" s="38">
        <f>N64</f>
        <v>4600</v>
      </c>
      <c r="O65" s="38">
        <f>IF(M65&gt;N65,N65,M65)</f>
        <v>2005.3936705523774</v>
      </c>
      <c r="P65" s="43">
        <f>M65-O65</f>
        <v>0</v>
      </c>
      <c r="Q65" s="37">
        <f>Q64</f>
        <v>0.135</v>
      </c>
      <c r="R65" s="43">
        <f>D65*Q65</f>
        <v>-5697.512767568608</v>
      </c>
      <c r="S65" s="38">
        <f>B65+D65-G65-R65</f>
        <v>-1275139.4013453992</v>
      </c>
      <c r="T65" s="27">
        <f>IF(S65&gt;0,S65,0)</f>
        <v>0</v>
      </c>
      <c r="U65" s="7">
        <f>IF(T65=0,0,1)</f>
        <v>0</v>
      </c>
    </row>
    <row r="66" spans="1:21" ht="12.75">
      <c r="A66" s="7">
        <f>A65+1</f>
        <v>62</v>
      </c>
      <c r="B66" s="27">
        <f>S65</f>
        <v>-1275139.4013453992</v>
      </c>
      <c r="C66" s="6">
        <f>C65</f>
        <v>0.035</v>
      </c>
      <c r="D66" s="27">
        <f>B66*C66</f>
        <v>-44629.87904708898</v>
      </c>
      <c r="E66" s="6">
        <f>E65</f>
        <v>0.02</v>
      </c>
      <c r="F66" s="30">
        <f>F65*(1+E66)</f>
        <v>33466.51404132721</v>
      </c>
      <c r="G66" s="38">
        <f>IF(F66*L66*I66&lt;N66,F66,IF((F66-N66)/((1/I66/L66)-1)&gt;N66,(F66-N66)/(1-L66*I66),F66))</f>
        <v>33466.51404132721</v>
      </c>
      <c r="H66" s="38">
        <f>K65+D66</f>
        <v>-1054047.2119330657</v>
      </c>
      <c r="I66" s="37">
        <f>H66/B66</f>
        <v>0.8266133183720469</v>
      </c>
      <c r="J66" s="38">
        <f>G66*I66</f>
        <v>27663.866226046186</v>
      </c>
      <c r="K66" s="38">
        <f>H66-J66</f>
        <v>-1081711.0781591118</v>
      </c>
      <c r="L66" s="37">
        <f>L65</f>
        <v>0.075</v>
      </c>
      <c r="M66" s="38">
        <f>J66*L66</f>
        <v>2074.789966953464</v>
      </c>
      <c r="N66" s="38">
        <f>N65</f>
        <v>4600</v>
      </c>
      <c r="O66" s="38">
        <f>IF(M66&gt;N66,N66,M66)</f>
        <v>2074.789966953464</v>
      </c>
      <c r="P66" s="43">
        <f>M66-O66</f>
        <v>0</v>
      </c>
      <c r="Q66" s="37">
        <f>Q65</f>
        <v>0.135</v>
      </c>
      <c r="R66" s="43">
        <f>D66*Q66</f>
        <v>-6025.033671357012</v>
      </c>
      <c r="S66" s="38">
        <f>B66+D66-G66-R66</f>
        <v>-1347210.7607624584</v>
      </c>
      <c r="T66" s="27">
        <f>IF(S66&gt;0,S66,0)</f>
        <v>0</v>
      </c>
      <c r="U66" s="7">
        <f>IF(T66=0,0,1)</f>
        <v>0</v>
      </c>
    </row>
    <row r="67" spans="1:21" ht="12.75">
      <c r="A67" s="7">
        <f>A66+1</f>
        <v>63</v>
      </c>
      <c r="B67" s="27">
        <f>S66</f>
        <v>-1347210.7607624584</v>
      </c>
      <c r="C67" s="6">
        <f>C66</f>
        <v>0.035</v>
      </c>
      <c r="D67" s="27">
        <f>B67*C67</f>
        <v>-47152.37662668605</v>
      </c>
      <c r="E67" s="6">
        <f>E66</f>
        <v>0.02</v>
      </c>
      <c r="F67" s="30">
        <f>F66*(1+E67)</f>
        <v>34135.84432215375</v>
      </c>
      <c r="G67" s="38">
        <f>IF(F67*L67*I67&lt;N67,F67,IF((F67-N67)/((1/I67/L67)-1)&gt;N67,(F67-N67)/(1-L67*I67),F67))</f>
        <v>34135.84432215375</v>
      </c>
      <c r="H67" s="38">
        <f>K66+D67</f>
        <v>-1128863.4547857977</v>
      </c>
      <c r="I67" s="37">
        <f>H67/B67</f>
        <v>0.8379263940461058</v>
      </c>
      <c r="J67" s="38">
        <f>G67*I67</f>
        <v>28603.32494058153</v>
      </c>
      <c r="K67" s="38">
        <f>H67-J67</f>
        <v>-1157466.7797263793</v>
      </c>
      <c r="L67" s="37">
        <f>L66</f>
        <v>0.075</v>
      </c>
      <c r="M67" s="38">
        <f>J67*L67</f>
        <v>2145.2493705436145</v>
      </c>
      <c r="N67" s="38">
        <f>N66</f>
        <v>4600</v>
      </c>
      <c r="O67" s="38">
        <f>IF(M67&gt;N67,N67,M67)</f>
        <v>2145.2493705436145</v>
      </c>
      <c r="P67" s="43">
        <f>M67-O67</f>
        <v>0</v>
      </c>
      <c r="Q67" s="37">
        <f>Q66</f>
        <v>0.135</v>
      </c>
      <c r="R67" s="43">
        <f>D67*Q67</f>
        <v>-6365.5708446026165</v>
      </c>
      <c r="S67" s="38">
        <f>B67+D67-G67-R67</f>
        <v>-1422133.4108666957</v>
      </c>
      <c r="T67" s="27">
        <f>IF(S67&gt;0,S67,0)</f>
        <v>0</v>
      </c>
      <c r="U67" s="7">
        <f>IF(T67=0,0,1)</f>
        <v>0</v>
      </c>
    </row>
    <row r="68" spans="1:21" ht="12.75">
      <c r="A68" s="7">
        <f>A67+1</f>
        <v>64</v>
      </c>
      <c r="B68" s="27">
        <f>S67</f>
        <v>-1422133.4108666957</v>
      </c>
      <c r="C68" s="6">
        <f>C67</f>
        <v>0.035</v>
      </c>
      <c r="D68" s="27">
        <f>B68*C68</f>
        <v>-49774.66938033435</v>
      </c>
      <c r="E68" s="6">
        <f>E67</f>
        <v>0.02</v>
      </c>
      <c r="F68" s="30">
        <f>F67*(1+E68)</f>
        <v>34818.56120859683</v>
      </c>
      <c r="G68" s="38">
        <f>IF(F68*L68*I68&lt;N68,F68,IF((F68-N68)/((1/I68/L68)-1)&gt;N68,(F68-N68)/(1-L68*I68),F68))</f>
        <v>34818.56120859683</v>
      </c>
      <c r="H68" s="38">
        <f>K67+D68</f>
        <v>-1207241.4491067138</v>
      </c>
      <c r="I68" s="37">
        <f>H68/B68</f>
        <v>0.8488946535409645</v>
      </c>
      <c r="J68" s="38">
        <f>G68*I68</f>
        <v>29557.290453966674</v>
      </c>
      <c r="K68" s="38">
        <f>H68-J68</f>
        <v>-1236798.7395606805</v>
      </c>
      <c r="L68" s="37">
        <f>L67</f>
        <v>0.075</v>
      </c>
      <c r="M68" s="38">
        <f>J68*L68</f>
        <v>2216.7967840475003</v>
      </c>
      <c r="N68" s="38">
        <f>N67</f>
        <v>4600</v>
      </c>
      <c r="O68" s="38">
        <f>IF(M68&gt;N68,N68,M68)</f>
        <v>2216.7967840475003</v>
      </c>
      <c r="P68" s="43">
        <f>M68-O68</f>
        <v>0</v>
      </c>
      <c r="Q68" s="37">
        <f>Q67</f>
        <v>0.135</v>
      </c>
      <c r="R68" s="43">
        <f>D68*Q68</f>
        <v>-6719.580366345138</v>
      </c>
      <c r="S68" s="38">
        <f>B68+D68-G68-R68</f>
        <v>-1500007.061089282</v>
      </c>
      <c r="T68" s="27">
        <f>IF(S68&gt;0,S68,0)</f>
        <v>0</v>
      </c>
      <c r="U68" s="7">
        <f>IF(T68=0,0,1)</f>
        <v>0</v>
      </c>
    </row>
    <row r="69" spans="1:21" ht="12.75">
      <c r="A69" s="7">
        <f>A68+1</f>
        <v>65</v>
      </c>
      <c r="B69" s="27">
        <f>S68</f>
        <v>-1500007.061089282</v>
      </c>
      <c r="C69" s="6">
        <f>C68</f>
        <v>0.035</v>
      </c>
      <c r="D69" s="27">
        <f>B69*C69</f>
        <v>-52500.24713812487</v>
      </c>
      <c r="E69" s="6">
        <f>E68</f>
        <v>0.02</v>
      </c>
      <c r="F69" s="30">
        <f>F68*(1+E69)</f>
        <v>35514.93243276877</v>
      </c>
      <c r="G69" s="38">
        <f>IF(F69*L69*I69&lt;N69,F69,IF((F69-N69)/((1/I69/L69)-1)&gt;N69,(F69-N69)/(1-L69*I69),F69))</f>
        <v>35514.93243276877</v>
      </c>
      <c r="H69" s="38">
        <f>K68+D69</f>
        <v>-1289298.9866988054</v>
      </c>
      <c r="I69" s="37">
        <f>H69/B69</f>
        <v>0.8595286116603587</v>
      </c>
      <c r="J69" s="38">
        <f>G69*I69</f>
        <v>30526.100567149188</v>
      </c>
      <c r="K69" s="38">
        <f>H69-J69</f>
        <v>-1319825.0872659546</v>
      </c>
      <c r="L69" s="37">
        <f>L68</f>
        <v>0.075</v>
      </c>
      <c r="M69" s="38">
        <f>J69*L69</f>
        <v>2289.457542536189</v>
      </c>
      <c r="N69" s="38">
        <f>N68</f>
        <v>4600</v>
      </c>
      <c r="O69" s="38">
        <f>IF(M69&gt;N69,N69,M69)</f>
        <v>2289.457542536189</v>
      </c>
      <c r="P69" s="43">
        <f>M69-O69</f>
        <v>0</v>
      </c>
      <c r="Q69" s="37">
        <f>Q68</f>
        <v>0.135</v>
      </c>
      <c r="R69" s="43">
        <f>D69*Q69</f>
        <v>-7087.533363646858</v>
      </c>
      <c r="S69" s="38">
        <f>B69+D69-G69-R69</f>
        <v>-1580934.7072965289</v>
      </c>
      <c r="T69" s="27">
        <f>IF(S69&gt;0,S69,0)</f>
        <v>0</v>
      </c>
      <c r="U69" s="7">
        <f>IF(T69=0,0,1)</f>
        <v>0</v>
      </c>
    </row>
    <row r="70" spans="1:21" ht="12.75">
      <c r="A70" s="7">
        <f>A69+1</f>
        <v>66</v>
      </c>
      <c r="B70" s="27">
        <f>S69</f>
        <v>-1580934.7072965289</v>
      </c>
      <c r="C70" s="6">
        <f>C69</f>
        <v>0.035</v>
      </c>
      <c r="D70" s="27">
        <f>B70*C70</f>
        <v>-55332.71475537852</v>
      </c>
      <c r="E70" s="6">
        <f>E69</f>
        <v>0.02</v>
      </c>
      <c r="F70" s="30">
        <f>F69*(1+E70)</f>
        <v>36225.23108142415</v>
      </c>
      <c r="G70" s="38">
        <f>IF(F70*L70*I70&lt;N70,F70,IF((F70-N70)/((1/I70/L70)-1)&gt;N70,(F70-N70)/(1-L70*I70),F70))</f>
        <v>36225.23108142415</v>
      </c>
      <c r="H70" s="38">
        <f>K69+D70</f>
        <v>-1375157.802021333</v>
      </c>
      <c r="I70" s="37">
        <f>H70/B70</f>
        <v>0.869838454222386</v>
      </c>
      <c r="J70" s="38">
        <f>G70*I70</f>
        <v>31510.099007714718</v>
      </c>
      <c r="K70" s="38">
        <f>H70-J70</f>
        <v>-1406667.9010290478</v>
      </c>
      <c r="L70" s="37">
        <f>L69</f>
        <v>0.075</v>
      </c>
      <c r="M70" s="38">
        <f>J70*L70</f>
        <v>2363.257425578604</v>
      </c>
      <c r="N70" s="38">
        <f>N69</f>
        <v>4600</v>
      </c>
      <c r="O70" s="38">
        <f>IF(M70&gt;N70,N70,M70)</f>
        <v>2363.257425578604</v>
      </c>
      <c r="P70" s="43">
        <f>M70-O70</f>
        <v>0</v>
      </c>
      <c r="Q70" s="37">
        <f>Q69</f>
        <v>0.135</v>
      </c>
      <c r="R70" s="43">
        <f>D70*Q70</f>
        <v>-7469.916491976101</v>
      </c>
      <c r="S70" s="38">
        <f>B70+D70-G70-R70</f>
        <v>-1665022.7366413553</v>
      </c>
      <c r="T70" s="27">
        <f>IF(S70&gt;0,S70,0)</f>
        <v>0</v>
      </c>
      <c r="U70" s="7">
        <f>IF(T70=0,0,1)</f>
        <v>0</v>
      </c>
    </row>
    <row r="71" spans="1:21" ht="12.75">
      <c r="A71" s="7">
        <f>A70+1</f>
        <v>67</v>
      </c>
      <c r="B71" s="27">
        <f>S70</f>
        <v>-1665022.7366413553</v>
      </c>
      <c r="C71" s="6">
        <f>C70</f>
        <v>0.035</v>
      </c>
      <c r="D71" s="27">
        <f>B71*C71</f>
        <v>-58275.79578244744</v>
      </c>
      <c r="E71" s="6">
        <f>E70</f>
        <v>0.02</v>
      </c>
      <c r="F71" s="30">
        <f>F70*(1+E71)</f>
        <v>36949.73570305263</v>
      </c>
      <c r="G71" s="38">
        <f>IF(F71*L71*I71&lt;N71,F71,IF((F71-N71)/((1/I71/L71)-1)&gt;N71,(F71-N71)/(1-L71*I71),F71))</f>
        <v>36949.73570305263</v>
      </c>
      <c r="H71" s="38">
        <f>K70+D71</f>
        <v>-1464943.6968114953</v>
      </c>
      <c r="I71" s="37">
        <f>H71/B71</f>
        <v>0.87983404945361</v>
      </c>
      <c r="J71" s="38">
        <f>G71*I71</f>
        <v>32509.63558985743</v>
      </c>
      <c r="K71" s="38">
        <f>H71-J71</f>
        <v>-1497453.3324013527</v>
      </c>
      <c r="L71" s="37">
        <f>L70</f>
        <v>0.075</v>
      </c>
      <c r="M71" s="38">
        <f>J71*L71</f>
        <v>2438.222669239307</v>
      </c>
      <c r="N71" s="38">
        <f>N70</f>
        <v>4600</v>
      </c>
      <c r="O71" s="38">
        <f>IF(M71&gt;N71,N71,M71)</f>
        <v>2438.222669239307</v>
      </c>
      <c r="P71" s="43">
        <f>M71-O71</f>
        <v>0</v>
      </c>
      <c r="Q71" s="37">
        <f>Q70</f>
        <v>0.135</v>
      </c>
      <c r="R71" s="43">
        <f>D71*Q71</f>
        <v>-7867.232430630405</v>
      </c>
      <c r="S71" s="38">
        <f>B71+D71-G71-R71</f>
        <v>-1752381.035696225</v>
      </c>
      <c r="T71" s="27">
        <f>IF(S71&gt;0,S71,0)</f>
        <v>0</v>
      </c>
      <c r="U71" s="7">
        <f>IF(T71=0,0,1)</f>
        <v>0</v>
      </c>
    </row>
    <row r="72" spans="1:21" ht="12.75">
      <c r="A72" s="7">
        <f>A71+1</f>
        <v>68</v>
      </c>
      <c r="B72" s="27">
        <f>S71</f>
        <v>-1752381.035696225</v>
      </c>
      <c r="C72" s="6">
        <f>C71</f>
        <v>0.035</v>
      </c>
      <c r="D72" s="27">
        <f>B72*C72</f>
        <v>-61333.33624936788</v>
      </c>
      <c r="E72" s="6">
        <f>E71</f>
        <v>0.02</v>
      </c>
      <c r="F72" s="30">
        <f>F71*(1+E72)</f>
        <v>37688.730417113686</v>
      </c>
      <c r="G72" s="38">
        <f>IF(F72*L72*I72&lt;N72,F72,IF((F72-N72)/((1/I72/L72)-1)&gt;N72,(F72-N72)/(1-L72*I72),F72))</f>
        <v>37688.730417113686</v>
      </c>
      <c r="H72" s="38">
        <f>K71+D72</f>
        <v>-1558786.6686507205</v>
      </c>
      <c r="I72" s="37">
        <f>H72/B72</f>
        <v>0.8895249588405931</v>
      </c>
      <c r="J72" s="38">
        <f>G72*I72</f>
        <v>33525.06637303726</v>
      </c>
      <c r="K72" s="38">
        <f>H72-J72</f>
        <v>-1592311.7350237577</v>
      </c>
      <c r="L72" s="37">
        <f>L71</f>
        <v>0.075</v>
      </c>
      <c r="M72" s="38">
        <f>J72*L72</f>
        <v>2514.3799779777946</v>
      </c>
      <c r="N72" s="38">
        <f>N71</f>
        <v>4600</v>
      </c>
      <c r="O72" s="38">
        <f>IF(M72&gt;N72,N72,M72)</f>
        <v>2514.3799779777946</v>
      </c>
      <c r="P72" s="43">
        <f>M72-O72</f>
        <v>0</v>
      </c>
      <c r="Q72" s="37">
        <f>Q71</f>
        <v>0.135</v>
      </c>
      <c r="R72" s="43">
        <f>D72*Q72</f>
        <v>-8280.000393664664</v>
      </c>
      <c r="S72" s="38">
        <f>B72+D72-G72-R72</f>
        <v>-1843123.1019690419</v>
      </c>
      <c r="T72" s="27">
        <f>IF(S72&gt;0,S72,0)</f>
        <v>0</v>
      </c>
      <c r="U72" s="7">
        <f>IF(T72=0,0,1)</f>
        <v>0</v>
      </c>
    </row>
    <row r="73" spans="1:21" ht="12.75">
      <c r="A73" s="7">
        <f>A72+1</f>
        <v>69</v>
      </c>
      <c r="B73" s="27">
        <f>S72</f>
        <v>-1843123.1019690419</v>
      </c>
      <c r="C73" s="6">
        <f>C72</f>
        <v>0.035</v>
      </c>
      <c r="D73" s="27">
        <f>B73*C73</f>
        <v>-64509.30856891647</v>
      </c>
      <c r="E73" s="6">
        <f>E72</f>
        <v>0.02</v>
      </c>
      <c r="F73" s="30">
        <f>F72*(1+E73)</f>
        <v>38442.50502545596</v>
      </c>
      <c r="G73" s="38">
        <f>IF(F73*L73*I73&lt;N73,F73,IF((F73-N73)/((1/I73/L73)-1)&gt;N73,(F73-N73)/(1-L73*I73),F73))</f>
        <v>38442.50502545596</v>
      </c>
      <c r="H73" s="38">
        <f>K72+D73</f>
        <v>-1656821.0435926742</v>
      </c>
      <c r="I73" s="37">
        <f>H73/B73</f>
        <v>0.8989204474853916</v>
      </c>
      <c r="J73" s="38">
        <f>G73*I73</f>
        <v>34556.753819942285</v>
      </c>
      <c r="K73" s="38">
        <f>H73-J73</f>
        <v>-1691377.7974126164</v>
      </c>
      <c r="L73" s="37">
        <f>L72</f>
        <v>0.075</v>
      </c>
      <c r="M73" s="38">
        <f>J73*L73</f>
        <v>2591.7565364956713</v>
      </c>
      <c r="N73" s="38">
        <f>N72</f>
        <v>4600</v>
      </c>
      <c r="O73" s="38">
        <f>IF(M73&gt;N73,N73,M73)</f>
        <v>2591.7565364956713</v>
      </c>
      <c r="P73" s="43">
        <f>M73-O73</f>
        <v>0</v>
      </c>
      <c r="Q73" s="37">
        <f>Q72</f>
        <v>0.135</v>
      </c>
      <c r="R73" s="43">
        <f>D73*Q73</f>
        <v>-8708.756656803724</v>
      </c>
      <c r="S73" s="38">
        <f>B73+D73-G73-R73</f>
        <v>-1937366.1589066107</v>
      </c>
      <c r="T73" s="27">
        <f>IF(S73&gt;0,S73,0)</f>
        <v>0</v>
      </c>
      <c r="U73" s="7">
        <f>IF(T73=0,0,1)</f>
        <v>0</v>
      </c>
    </row>
    <row r="74" spans="1:21" ht="12.75">
      <c r="A74" s="7">
        <f>A73+1</f>
        <v>70</v>
      </c>
      <c r="B74" s="27">
        <f>S73</f>
        <v>-1937366.1589066107</v>
      </c>
      <c r="C74" s="6">
        <f>C73</f>
        <v>0.035</v>
      </c>
      <c r="D74" s="27">
        <f>B74*C74</f>
        <v>-67807.81556173138</v>
      </c>
      <c r="E74" s="6">
        <f>E73</f>
        <v>0.02</v>
      </c>
      <c r="F74" s="30">
        <f>F73*(1+E74)</f>
        <v>39211.35512596508</v>
      </c>
      <c r="G74" s="38">
        <f>IF(F74*L74*I74&lt;N74,F74,IF((F74-N74)/((1/I74/L74)-1)&gt;N74,(F74-N74)/(1-L74*I74),F74))</f>
        <v>39211.35512596508</v>
      </c>
      <c r="H74" s="38">
        <f>K73+D74</f>
        <v>-1759185.6129743478</v>
      </c>
      <c r="I74" s="37">
        <f>H74/B74</f>
        <v>0.9080294940049833</v>
      </c>
      <c r="J74" s="38">
        <f>G74*I74</f>
        <v>35605.06695427978</v>
      </c>
      <c r="K74" s="38">
        <f>H74-J74</f>
        <v>-1794790.6799286276</v>
      </c>
      <c r="L74" s="37">
        <f>L73</f>
        <v>0.075</v>
      </c>
      <c r="M74" s="38">
        <f>J74*L74</f>
        <v>2670.380021570983</v>
      </c>
      <c r="N74" s="38">
        <f>N73</f>
        <v>4600</v>
      </c>
      <c r="O74" s="38">
        <f>IF(M74&gt;N74,N74,M74)</f>
        <v>2670.380021570983</v>
      </c>
      <c r="P74" s="43">
        <f>M74-O74</f>
        <v>0</v>
      </c>
      <c r="Q74" s="37">
        <f>Q73</f>
        <v>0.135</v>
      </c>
      <c r="R74" s="43">
        <f>D74*Q74</f>
        <v>-9154.055100833737</v>
      </c>
      <c r="S74" s="38">
        <f>B74+D74-G74-R74</f>
        <v>-2035231.2744934733</v>
      </c>
      <c r="T74" s="27">
        <f>IF(S74&gt;0,S74,0)</f>
        <v>0</v>
      </c>
      <c r="U74" s="7">
        <f>IF(T74=0,0,1)</f>
        <v>0</v>
      </c>
    </row>
    <row r="75" spans="1:21" ht="12.75">
      <c r="A75" s="7">
        <f>A74+1</f>
        <v>71</v>
      </c>
      <c r="B75" s="27">
        <f>S74</f>
        <v>-2035231.2744934733</v>
      </c>
      <c r="C75" s="6">
        <f>C74</f>
        <v>0.035</v>
      </c>
      <c r="D75" s="27">
        <f>B75*C75</f>
        <v>-71233.09460727157</v>
      </c>
      <c r="E75" s="6">
        <f>E74</f>
        <v>0.02</v>
      </c>
      <c r="F75" s="30">
        <f>F74*(1+E75)</f>
        <v>39995.58222848438</v>
      </c>
      <c r="G75" s="38">
        <f>IF(F75*L75*I75&lt;N75,F75,IF((F75-N75)/((1/I75/L75)-1)&gt;N75,(F75-N75)/(1-L75*I75),F75))</f>
        <v>39995.58222848438</v>
      </c>
      <c r="H75" s="38">
        <f>K74+D75</f>
        <v>-1866023.774535899</v>
      </c>
      <c r="I75" s="37">
        <f>H75/B75</f>
        <v>0.9168608000092341</v>
      </c>
      <c r="J75" s="38">
        <f>G75*I75</f>
        <v>36670.38151884329</v>
      </c>
      <c r="K75" s="38">
        <f>H75-J75</f>
        <v>-1902694.1560547424</v>
      </c>
      <c r="L75" s="37">
        <f>L74</f>
        <v>0.075</v>
      </c>
      <c r="M75" s="38">
        <f>J75*L75</f>
        <v>2750.2786139132468</v>
      </c>
      <c r="N75" s="38">
        <f>N74</f>
        <v>4600</v>
      </c>
      <c r="O75" s="38">
        <f>IF(M75&gt;N75,N75,M75)</f>
        <v>2750.2786139132468</v>
      </c>
      <c r="P75" s="43">
        <f>M75-O75</f>
        <v>0</v>
      </c>
      <c r="Q75" s="37">
        <f>Q74</f>
        <v>0.135</v>
      </c>
      <c r="R75" s="43">
        <f>D75*Q75</f>
        <v>-9616.467771981663</v>
      </c>
      <c r="S75" s="38">
        <f>B75+D75-G75-R75</f>
        <v>-2136843.4835572476</v>
      </c>
      <c r="T75" s="27">
        <f>IF(S75&gt;0,S75,0)</f>
        <v>0</v>
      </c>
      <c r="U75" s="7">
        <f>IF(T75=0,0,1)</f>
        <v>0</v>
      </c>
    </row>
    <row r="76" spans="1:21" ht="12.75">
      <c r="A76" s="7">
        <f>A75+1</f>
        <v>72</v>
      </c>
      <c r="B76" s="27">
        <f>S75</f>
        <v>-2136843.4835572476</v>
      </c>
      <c r="C76" s="6">
        <f>C75</f>
        <v>0.035</v>
      </c>
      <c r="D76" s="27">
        <f>B76*C76</f>
        <v>-74789.52192450367</v>
      </c>
      <c r="E76" s="6">
        <f>E75</f>
        <v>0.02</v>
      </c>
      <c r="F76" s="30">
        <f>F75*(1+E76)</f>
        <v>40795.49387305407</v>
      </c>
      <c r="G76" s="38">
        <f>IF(F76*L76*I76&lt;N76,F76,IF((F76-N76)/((1/I76/L76)-1)&gt;N76,(F76-N76)/(1-L76*I76),F76))</f>
        <v>40795.49387305407</v>
      </c>
      <c r="H76" s="38">
        <f>K75+D76</f>
        <v>-1977483.677979246</v>
      </c>
      <c r="I76" s="37">
        <f>H76/B76</f>
        <v>0.9254227991875605</v>
      </c>
      <c r="J76" s="38">
        <f>G76*I76</f>
        <v>37753.08013424067</v>
      </c>
      <c r="K76" s="38">
        <f>H76-J76</f>
        <v>-2015236.7581134867</v>
      </c>
      <c r="L76" s="37">
        <f>L75</f>
        <v>0.075</v>
      </c>
      <c r="M76" s="38">
        <f>J76*L76</f>
        <v>2831.48101006805</v>
      </c>
      <c r="N76" s="38">
        <f>N75</f>
        <v>4600</v>
      </c>
      <c r="O76" s="38">
        <f>IF(M76&gt;N76,N76,M76)</f>
        <v>2831.48101006805</v>
      </c>
      <c r="P76" s="43">
        <f>M76-O76</f>
        <v>0</v>
      </c>
      <c r="Q76" s="37">
        <f>Q75</f>
        <v>0.135</v>
      </c>
      <c r="R76" s="43">
        <f>D76*Q76</f>
        <v>-10096.585459807997</v>
      </c>
      <c r="S76" s="38">
        <f>B76+D76-G76-R76</f>
        <v>-2242331.9138949974</v>
      </c>
      <c r="T76" s="27">
        <f>IF(S76&gt;0,S76,0)</f>
        <v>0</v>
      </c>
      <c r="U76" s="7">
        <f>IF(T76=0,0,1)</f>
        <v>0</v>
      </c>
    </row>
    <row r="77" spans="1:21" ht="12.75">
      <c r="A77" s="7">
        <f>A76+1</f>
        <v>73</v>
      </c>
      <c r="B77" s="27">
        <f>S76</f>
        <v>-2242331.9138949974</v>
      </c>
      <c r="C77" s="6">
        <f>C76</f>
        <v>0.035</v>
      </c>
      <c r="D77" s="27">
        <f>B77*C77</f>
        <v>-78481.61698632492</v>
      </c>
      <c r="E77" s="6">
        <f>E76</f>
        <v>0.02</v>
      </c>
      <c r="F77" s="30">
        <f>F76*(1+E77)</f>
        <v>41611.40375051515</v>
      </c>
      <c r="G77" s="38">
        <f>IF(F77*L77*I77&lt;N77,F77,IF((F77-N77)/((1/I77/L77)-1)&gt;N77,(F77-N77)/(1-L77*I77),F77))</f>
        <v>41611.40375051515</v>
      </c>
      <c r="H77" s="38">
        <f>K76+D77</f>
        <v>-2093718.3750998117</v>
      </c>
      <c r="I77" s="37">
        <f>H77/B77</f>
        <v>0.9337236660307618</v>
      </c>
      <c r="J77" s="38">
        <f>G77*I77</f>
        <v>38853.552458617196</v>
      </c>
      <c r="K77" s="38">
        <f>H77-J77</f>
        <v>-2132571.927558429</v>
      </c>
      <c r="L77" s="37">
        <f>L76</f>
        <v>0.075</v>
      </c>
      <c r="M77" s="38">
        <f>J77*L77</f>
        <v>2914.0164343962897</v>
      </c>
      <c r="N77" s="38">
        <f>N76</f>
        <v>4600</v>
      </c>
      <c r="O77" s="38">
        <f>IF(M77&gt;N77,N77,M77)</f>
        <v>2914.0164343962897</v>
      </c>
      <c r="P77" s="43">
        <f>M77-O77</f>
        <v>0</v>
      </c>
      <c r="Q77" s="37">
        <f>Q76</f>
        <v>0.135</v>
      </c>
      <c r="R77" s="43">
        <f>D77*Q77</f>
        <v>-10595.018293153866</v>
      </c>
      <c r="S77" s="38">
        <f>B77+D77-G77-R77</f>
        <v>-2351829.9163386836</v>
      </c>
      <c r="T77" s="27">
        <f>IF(S77&gt;0,S77,0)</f>
        <v>0</v>
      </c>
      <c r="U77" s="7">
        <f>IF(T77=0,0,1)</f>
        <v>0</v>
      </c>
    </row>
    <row r="78" spans="1:21" ht="12.75">
      <c r="A78" s="7">
        <f>A77+1</f>
        <v>74</v>
      </c>
      <c r="B78" s="27">
        <f>S77</f>
        <v>-2351829.9163386836</v>
      </c>
      <c r="C78" s="6">
        <f>C77</f>
        <v>0.035</v>
      </c>
      <c r="D78" s="27">
        <f>B78*C78</f>
        <v>-82314.04707185393</v>
      </c>
      <c r="E78" s="6">
        <f>E77</f>
        <v>0.02</v>
      </c>
      <c r="F78" s="30">
        <f>F77*(1+E78)</f>
        <v>42443.63182552545</v>
      </c>
      <c r="G78" s="38">
        <f>IF(F78*L78*I78&lt;N78,F78,IF((F78-N78)/((1/I78/L78)-1)&gt;N78,(F78-N78)/(1-L78*I78),F78))</f>
        <v>42443.63182552545</v>
      </c>
      <c r="H78" s="38">
        <f>K77+D78</f>
        <v>-2214885.974630283</v>
      </c>
      <c r="I78" s="37">
        <f>H78/B78</f>
        <v>0.9417713242114064</v>
      </c>
      <c r="J78" s="38">
        <f>G78*I78</f>
        <v>39972.1953486665</v>
      </c>
      <c r="K78" s="38">
        <f>H78-J78</f>
        <v>-2254858.1699789497</v>
      </c>
      <c r="L78" s="37">
        <f>L77</f>
        <v>0.075</v>
      </c>
      <c r="M78" s="38">
        <f>J78*L78</f>
        <v>2997.9146511499875</v>
      </c>
      <c r="N78" s="38">
        <f>N77</f>
        <v>4600</v>
      </c>
      <c r="O78" s="38">
        <f>IF(M78&gt;N78,N78,M78)</f>
        <v>2997.9146511499875</v>
      </c>
      <c r="P78" s="43">
        <f>M78-O78</f>
        <v>0</v>
      </c>
      <c r="Q78" s="37">
        <f>Q77</f>
        <v>0.135</v>
      </c>
      <c r="R78" s="43">
        <f>D78*Q78</f>
        <v>-11112.39635470028</v>
      </c>
      <c r="S78" s="38">
        <f>B78+D78-G78-R78</f>
        <v>-2465475.1988813626</v>
      </c>
      <c r="T78" s="27">
        <f>IF(S78&gt;0,S78,0)</f>
        <v>0</v>
      </c>
      <c r="U78" s="7">
        <f>IF(T78=0,0,1)</f>
        <v>0</v>
      </c>
    </row>
    <row r="79" spans="1:21" ht="12.75">
      <c r="A79" s="7">
        <f>A78+1</f>
        <v>75</v>
      </c>
      <c r="B79" s="27">
        <f>S78</f>
        <v>-2465475.1988813626</v>
      </c>
      <c r="C79" s="6">
        <f>C78</f>
        <v>0.035</v>
      </c>
      <c r="D79" s="27">
        <f>B79*C79</f>
        <v>-86291.63196084769</v>
      </c>
      <c r="E79" s="6">
        <f>E78</f>
        <v>0.02</v>
      </c>
      <c r="F79" s="30">
        <f>F78*(1+E79)</f>
        <v>43292.50446203596</v>
      </c>
      <c r="G79" s="38">
        <f>IF(F79*L79*I79&lt;N79,F79,IF((F79-N79)/((1/I79/L79)-1)&gt;N79,(F79-N79)/(1-L79*I79),F79))</f>
        <v>43292.50446203596</v>
      </c>
      <c r="H79" s="38">
        <f>K78+D79</f>
        <v>-2341149.8019397976</v>
      </c>
      <c r="I79" s="37">
        <f>H79/B79</f>
        <v>0.9495734546435616</v>
      </c>
      <c r="J79" s="38">
        <f>G79*I79</f>
        <v>41109.41302218729</v>
      </c>
      <c r="K79" s="38">
        <f>H79-J79</f>
        <v>-2382259.2149619847</v>
      </c>
      <c r="L79" s="37">
        <f>L78</f>
        <v>0.075</v>
      </c>
      <c r="M79" s="38">
        <f>J79*L79</f>
        <v>3083.205976664047</v>
      </c>
      <c r="N79" s="38">
        <f>N78</f>
        <v>4600</v>
      </c>
      <c r="O79" s="38">
        <f>IF(M79&gt;N79,N79,M79)</f>
        <v>3083.205976664047</v>
      </c>
      <c r="P79" s="43">
        <f>M79-O79</f>
        <v>0</v>
      </c>
      <c r="Q79" s="37">
        <f>Q78</f>
        <v>0.135</v>
      </c>
      <c r="R79" s="43">
        <f>D79*Q79</f>
        <v>-11649.370314714439</v>
      </c>
      <c r="S79" s="38">
        <f>B79+D79-G79-R79</f>
        <v>-2583409.964989532</v>
      </c>
      <c r="T79" s="27">
        <f>IF(S79&gt;0,S79,0)</f>
        <v>0</v>
      </c>
      <c r="U79" s="7">
        <f>IF(T79=0,0,1)</f>
        <v>0</v>
      </c>
    </row>
    <row r="80" spans="1:21" ht="12.75">
      <c r="A80" s="7">
        <f>A79+1</f>
        <v>76</v>
      </c>
      <c r="B80" s="27">
        <f>S79</f>
        <v>-2583409.964989532</v>
      </c>
      <c r="C80" s="6">
        <f>C79</f>
        <v>0.035</v>
      </c>
      <c r="D80" s="27">
        <f>B80*C80</f>
        <v>-90419.34877463362</v>
      </c>
      <c r="E80" s="6">
        <f>E79</f>
        <v>0.02</v>
      </c>
      <c r="F80" s="30">
        <f>F79*(1+E80)</f>
        <v>44158.35455127668</v>
      </c>
      <c r="G80" s="38">
        <f>IF(F80*L80*I80&lt;N80,F80,IF((F80-N80)/((1/I80/L80)-1)&gt;N80,(F80-N80)/(1-L80*I80),F80))</f>
        <v>44158.35455127668</v>
      </c>
      <c r="H80" s="38">
        <f>K79+D80</f>
        <v>-2472678.5637366185</v>
      </c>
      <c r="I80" s="37">
        <f>H80/B80</f>
        <v>0.9571375032404653</v>
      </c>
      <c r="J80" s="38">
        <f>G80*I80</f>
        <v>42265.6172224162</v>
      </c>
      <c r="K80" s="38">
        <f>H80-J80</f>
        <v>-2514944.1809590347</v>
      </c>
      <c r="L80" s="37">
        <f>L79</f>
        <v>0.075</v>
      </c>
      <c r="M80" s="38">
        <f>J80*L80</f>
        <v>3169.921291681215</v>
      </c>
      <c r="N80" s="38">
        <f>N79</f>
        <v>4600</v>
      </c>
      <c r="O80" s="38">
        <f>IF(M80&gt;N80,N80,M80)</f>
        <v>3169.921291681215</v>
      </c>
      <c r="P80" s="43">
        <f>M80-O80</f>
        <v>0</v>
      </c>
      <c r="Q80" s="37">
        <f>Q79</f>
        <v>0.135</v>
      </c>
      <c r="R80" s="43">
        <f>D80*Q80</f>
        <v>-12206.61208457554</v>
      </c>
      <c r="S80" s="38">
        <f>B80+D80-G80-R80</f>
        <v>-2705781.056230867</v>
      </c>
      <c r="T80" s="27">
        <f>IF(S80&gt;0,S80,0)</f>
        <v>0</v>
      </c>
      <c r="U80" s="7">
        <f>IF(T80=0,0,1)</f>
        <v>0</v>
      </c>
    </row>
    <row r="81" spans="1:21" ht="12.75">
      <c r="A81" s="7">
        <f>A80+1</f>
        <v>77</v>
      </c>
      <c r="B81" s="27">
        <f>S80</f>
        <v>-2705781.056230867</v>
      </c>
      <c r="C81" s="6">
        <f>C80</f>
        <v>0.035</v>
      </c>
      <c r="D81" s="27">
        <f>B81*C81</f>
        <v>-94702.33696808034</v>
      </c>
      <c r="E81" s="6">
        <f>E80</f>
        <v>0.02</v>
      </c>
      <c r="F81" s="30">
        <f>F80*(1+E81)</f>
        <v>45041.521642302214</v>
      </c>
      <c r="G81" s="38">
        <f>IF(F81*L81*I81&lt;N81,F81,IF((F81-N81)/((1/I81/L81)-1)&gt;N81,(F81-N81)/(1-L81*I81),F81))</f>
        <v>45041.521642302214</v>
      </c>
      <c r="H81" s="38">
        <f>K80+D81</f>
        <v>-2609646.517927115</v>
      </c>
      <c r="I81" s="37">
        <f>H81/B81</f>
        <v>0.9644706883868621</v>
      </c>
      <c r="J81" s="38">
        <f>G81*I81</f>
        <v>43441.227384342965</v>
      </c>
      <c r="K81" s="38">
        <f>H81-J81</f>
        <v>-2653087.7453114577</v>
      </c>
      <c r="L81" s="37">
        <f>L80</f>
        <v>0.075</v>
      </c>
      <c r="M81" s="38">
        <f>J81*L81</f>
        <v>3258.0920538257224</v>
      </c>
      <c r="N81" s="38">
        <f>N80</f>
        <v>4600</v>
      </c>
      <c r="O81" s="38">
        <f>IF(M81&gt;N81,N81,M81)</f>
        <v>3258.0920538257224</v>
      </c>
      <c r="P81" s="43">
        <f>M81-O81</f>
        <v>0</v>
      </c>
      <c r="Q81" s="37">
        <f>Q80</f>
        <v>0.135</v>
      </c>
      <c r="R81" s="43">
        <f>D81*Q81</f>
        <v>-12784.815490690848</v>
      </c>
      <c r="S81" s="38">
        <f>B81+D81-G81-R81</f>
        <v>-2832740.099350558</v>
      </c>
      <c r="T81" s="27">
        <f>IF(S81&gt;0,S81,0)</f>
        <v>0</v>
      </c>
      <c r="U81" s="7">
        <f>IF(T81=0,0,1)</f>
        <v>0</v>
      </c>
    </row>
    <row r="82" spans="1:21" ht="12.75">
      <c r="A82" s="7">
        <f>A81+1</f>
        <v>78</v>
      </c>
      <c r="B82" s="27">
        <f>S81</f>
        <v>-2832740.099350558</v>
      </c>
      <c r="C82" s="6">
        <f>C81</f>
        <v>0.035</v>
      </c>
      <c r="D82" s="27">
        <f>B82*C82</f>
        <v>-99145.90347726954</v>
      </c>
      <c r="E82" s="6">
        <f>E81</f>
        <v>0.02</v>
      </c>
      <c r="F82" s="30">
        <f>F81*(1+E82)</f>
        <v>45942.35207514826</v>
      </c>
      <c r="G82" s="38">
        <f>IF(F82*L82*I82&lt;N82,F82,IF((F82-N82)/((1/I82/L82)-1)&gt;N82,(F82-N82)/(1-L82*I82),F82))</f>
        <v>45942.35207514826</v>
      </c>
      <c r="H82" s="38">
        <f>K81+D82</f>
        <v>-2752233.6487887274</v>
      </c>
      <c r="I82" s="37">
        <f>H82/B82</f>
        <v>0.9715800081411323</v>
      </c>
      <c r="J82" s="38">
        <f>G82*I82</f>
        <v>44636.67080319531</v>
      </c>
      <c r="K82" s="38">
        <f>H82-J82</f>
        <v>-2796870.3195919227</v>
      </c>
      <c r="L82" s="37">
        <f>L81</f>
        <v>0.075</v>
      </c>
      <c r="M82" s="38">
        <f>J82*L82</f>
        <v>3347.750310239648</v>
      </c>
      <c r="N82" s="38">
        <f>N81</f>
        <v>4600</v>
      </c>
      <c r="O82" s="38">
        <f>IF(M82&gt;N82,N82,M82)</f>
        <v>3347.750310239648</v>
      </c>
      <c r="P82" s="43">
        <f>M82-O82</f>
        <v>0</v>
      </c>
      <c r="Q82" s="37">
        <f>Q81</f>
        <v>0.135</v>
      </c>
      <c r="R82" s="43">
        <f>D82*Q82</f>
        <v>-13384.69696943139</v>
      </c>
      <c r="S82" s="38">
        <f>B82+D82-G82-R82</f>
        <v>-2964443.657933545</v>
      </c>
      <c r="T82" s="27">
        <f>IF(S82&gt;0,S82,0)</f>
        <v>0</v>
      </c>
      <c r="U82" s="7">
        <f>IF(T82=0,0,1)</f>
        <v>0</v>
      </c>
    </row>
    <row r="83" spans="1:21" ht="12.75">
      <c r="A83" s="7">
        <f>A82+1</f>
        <v>79</v>
      </c>
      <c r="B83" s="27">
        <f>S82</f>
        <v>-2964443.657933545</v>
      </c>
      <c r="C83" s="6">
        <f>C82</f>
        <v>0.035</v>
      </c>
      <c r="D83" s="27">
        <f>B83*C83</f>
        <v>-103755.52802767408</v>
      </c>
      <c r="E83" s="6">
        <f>E82</f>
        <v>0.02</v>
      </c>
      <c r="F83" s="30">
        <f>F82*(1+E83)</f>
        <v>46861.19911665122</v>
      </c>
      <c r="G83" s="38">
        <f>IF(F83*L83*I83&lt;N83,F83,IF((F83-N83)/((1/I83/L83)-1)&gt;N83,(F83-N83)/(1-L83*I83),F83))</f>
        <v>46861.19911665122</v>
      </c>
      <c r="H83" s="38">
        <f>K82+D83</f>
        <v>-2900625.847619597</v>
      </c>
      <c r="I83" s="37">
        <f>H83/B83</f>
        <v>0.9784722471809655</v>
      </c>
      <c r="J83" s="38">
        <f>G83*I83</f>
        <v>45852.382805264395</v>
      </c>
      <c r="K83" s="38">
        <f>H83-J83</f>
        <v>-2946478.2304248614</v>
      </c>
      <c r="L83" s="37">
        <f>L82</f>
        <v>0.075</v>
      </c>
      <c r="M83" s="38">
        <f>J83*L83</f>
        <v>3438.9287103948295</v>
      </c>
      <c r="N83" s="38">
        <f>N82</f>
        <v>4600</v>
      </c>
      <c r="O83" s="38">
        <f>IF(M83&gt;N83,N83,M83)</f>
        <v>3438.9287103948295</v>
      </c>
      <c r="P83" s="43">
        <f>M83-O83</f>
        <v>0</v>
      </c>
      <c r="Q83" s="37">
        <f>Q82</f>
        <v>0.135</v>
      </c>
      <c r="R83" s="43">
        <f>D83*Q83</f>
        <v>-14006.996283736002</v>
      </c>
      <c r="S83" s="38">
        <f>B83+D83-G83-R83</f>
        <v>-3101053.3887941344</v>
      </c>
      <c r="T83" s="27">
        <f>IF(S83&gt;0,S83,0)</f>
        <v>0</v>
      </c>
      <c r="U83" s="7">
        <f>IF(T83=0,0,1)</f>
        <v>0</v>
      </c>
    </row>
    <row r="84" spans="1:21" ht="12.75">
      <c r="A84" s="7">
        <f>A83+1</f>
        <v>80</v>
      </c>
      <c r="B84" s="27">
        <f>S83</f>
        <v>-3101053.3887941344</v>
      </c>
      <c r="C84" s="6">
        <f>C83</f>
        <v>0.035</v>
      </c>
      <c r="D84" s="27">
        <f>B84*C84</f>
        <v>-108536.86860779472</v>
      </c>
      <c r="E84" s="6">
        <f>E83</f>
        <v>0.02</v>
      </c>
      <c r="F84" s="30">
        <f>F83*(1+E84)</f>
        <v>47798.42309898425</v>
      </c>
      <c r="G84" s="38">
        <f>IF(F84*L84*I84&lt;N84,F84,IF((F84-N84)/((1/I84/L84)-1)&gt;N84,(F84-N84)/(1-L84*I84),F84))</f>
        <v>47798.42309898425</v>
      </c>
      <c r="H84" s="38">
        <f>K83+D84</f>
        <v>-3055015.0990326563</v>
      </c>
      <c r="I84" s="37">
        <f>H84/B84</f>
        <v>0.9851539835051404</v>
      </c>
      <c r="J84" s="38">
        <f>G84*I84</f>
        <v>47088.806921228446</v>
      </c>
      <c r="K84" s="38">
        <f>H84-J84</f>
        <v>-3102103.9059538846</v>
      </c>
      <c r="L84" s="37">
        <f>L83</f>
        <v>0.075</v>
      </c>
      <c r="M84" s="38">
        <f>J84*L84</f>
        <v>3531.660519092133</v>
      </c>
      <c r="N84" s="38">
        <f>N83</f>
        <v>4600</v>
      </c>
      <c r="O84" s="38">
        <f>IF(M84&gt;N84,N84,M84)</f>
        <v>3531.660519092133</v>
      </c>
      <c r="P84" s="43">
        <f>M84-O84</f>
        <v>0</v>
      </c>
      <c r="Q84" s="37">
        <f>Q83</f>
        <v>0.135</v>
      </c>
      <c r="R84" s="43">
        <f>D84*Q84</f>
        <v>-14652.477262052289</v>
      </c>
      <c r="S84" s="38">
        <f>B84+D84-G84-R84</f>
        <v>-3242736.203238861</v>
      </c>
      <c r="T84" s="27">
        <f>IF(S84&gt;0,S84,0)</f>
        <v>0</v>
      </c>
      <c r="U84" s="7">
        <f>IF(T84=0,0,1)</f>
        <v>0</v>
      </c>
    </row>
    <row r="85" spans="1:21" ht="12.75">
      <c r="A85" s="7">
        <f>A84+1</f>
        <v>81</v>
      </c>
      <c r="B85" s="27">
        <f>S84</f>
        <v>-3242736.203238861</v>
      </c>
      <c r="C85" s="6">
        <f>C84</f>
        <v>0.035</v>
      </c>
      <c r="D85" s="27">
        <f>B85*C85</f>
        <v>-113495.76711336015</v>
      </c>
      <c r="E85" s="6">
        <f>E84</f>
        <v>0.02</v>
      </c>
      <c r="F85" s="30">
        <f>F84*(1+E85)</f>
        <v>48754.39156096393</v>
      </c>
      <c r="G85" s="38">
        <f>IF(F85*L85*I85&lt;N85,F85,IF((F85-N85)/((1/I85/L85)-1)&gt;N85,(F85-N85)/(1-L85*I85),F85))</f>
        <v>48754.39156096393</v>
      </c>
      <c r="H85" s="38">
        <f>K84+D85</f>
        <v>-3215599.6730672447</v>
      </c>
      <c r="I85" s="37">
        <f>H85/B85</f>
        <v>0.9916315949029365</v>
      </c>
      <c r="J85" s="38">
        <f>G85*I85</f>
        <v>48346.39506212093</v>
      </c>
      <c r="K85" s="38">
        <f>H85-J85</f>
        <v>-3263946.068129366</v>
      </c>
      <c r="L85" s="37">
        <f>L84</f>
        <v>0.075</v>
      </c>
      <c r="M85" s="38">
        <f>J85*L85</f>
        <v>3625.97962965907</v>
      </c>
      <c r="N85" s="38">
        <f>N84</f>
        <v>4600</v>
      </c>
      <c r="O85" s="38">
        <f>IF(M85&gt;N85,N85,M85)</f>
        <v>3625.97962965907</v>
      </c>
      <c r="P85" s="43">
        <f>M85-O85</f>
        <v>0</v>
      </c>
      <c r="Q85" s="37">
        <f>Q84</f>
        <v>0.135</v>
      </c>
      <c r="R85" s="43">
        <f>D85*Q85</f>
        <v>-15321.928560303622</v>
      </c>
      <c r="S85" s="38">
        <f>B85+D85-G85-R85</f>
        <v>-3389664.4333528816</v>
      </c>
      <c r="T85" s="27">
        <f>IF(S85&gt;0,S85,0)</f>
        <v>0</v>
      </c>
      <c r="U85" s="7">
        <f>IF(T85=0,0,1)</f>
        <v>0</v>
      </c>
    </row>
    <row r="86" spans="1:21" ht="12.75">
      <c r="A86" s="7">
        <f>A85+1</f>
        <v>82</v>
      </c>
      <c r="B86" s="27">
        <f>S85</f>
        <v>-3389664.4333528816</v>
      </c>
      <c r="C86" s="6">
        <f>C85</f>
        <v>0.035</v>
      </c>
      <c r="D86" s="27">
        <f>B86*C86</f>
        <v>-118638.25516735087</v>
      </c>
      <c r="E86" s="6">
        <f>E85</f>
        <v>0.02</v>
      </c>
      <c r="F86" s="30">
        <f>F85*(1+E86)</f>
        <v>49729.47939218321</v>
      </c>
      <c r="G86" s="38">
        <f>IF(F86*L86*I86&lt;N86,F86,IF((F86-N86)/((1/I86/L86)-1)&gt;N86,(F86-N86)/(1-L86*I86),F86))</f>
        <v>49729.47939218321</v>
      </c>
      <c r="H86" s="38">
        <f>K85+D86</f>
        <v>-3382584.3232967164</v>
      </c>
      <c r="I86" s="37">
        <f>H86/B86</f>
        <v>0.9979112652018</v>
      </c>
      <c r="J86" s="38">
        <f>G86*I86</f>
        <v>49625.607698080385</v>
      </c>
      <c r="K86" s="38">
        <f>H86-J86</f>
        <v>-3432209.930994797</v>
      </c>
      <c r="L86" s="37">
        <f>L85</f>
        <v>0.075</v>
      </c>
      <c r="M86" s="38">
        <f>J86*L86</f>
        <v>3721.920577356029</v>
      </c>
      <c r="N86" s="38">
        <f>N85</f>
        <v>4600</v>
      </c>
      <c r="O86" s="38">
        <f>IF(M86&gt;N86,N86,M86)</f>
        <v>3721.920577356029</v>
      </c>
      <c r="P86" s="43">
        <f>M86-O86</f>
        <v>0</v>
      </c>
      <c r="Q86" s="37">
        <f>Q85</f>
        <v>0.135</v>
      </c>
      <c r="R86" s="43">
        <f>D86*Q86</f>
        <v>-16016.16444759237</v>
      </c>
      <c r="S86" s="38">
        <f>B86+D86-G86-R86</f>
        <v>-3542016.0034648227</v>
      </c>
      <c r="T86" s="27">
        <f>IF(S86&gt;0,S86,0)</f>
        <v>0</v>
      </c>
      <c r="U86" s="7">
        <f>IF(T86=0,0,1)</f>
        <v>0</v>
      </c>
    </row>
    <row r="87" spans="1:21" ht="12.75">
      <c r="A87" s="7">
        <f>A86+1</f>
        <v>83</v>
      </c>
      <c r="B87" s="27">
        <f>S86</f>
        <v>-3542016.0034648227</v>
      </c>
      <c r="C87" s="6">
        <f>C86</f>
        <v>0.035</v>
      </c>
      <c r="D87" s="27">
        <f>B87*C87</f>
        <v>-123970.5601212688</v>
      </c>
      <c r="E87" s="6">
        <f>E86</f>
        <v>0.02</v>
      </c>
      <c r="F87" s="30">
        <f>F86*(1+E87)</f>
        <v>50724.068980026874</v>
      </c>
      <c r="G87" s="38">
        <f>IF(F87*L87*I87&lt;N87,F87,IF((F87-N87)/((1/I87/L87)-1)&gt;N87,(F87-N87)/(1-L87*I87),F87))</f>
        <v>50724.068980026874</v>
      </c>
      <c r="H87" s="38">
        <f>K86+D87</f>
        <v>-3556180.491116066</v>
      </c>
      <c r="I87" s="37">
        <f>H87/B87</f>
        <v>1.0039989903030895</v>
      </c>
      <c r="J87" s="38">
        <f>G87*I87</f>
        <v>50926.914040011245</v>
      </c>
      <c r="K87" s="38">
        <f>H87-J87</f>
        <v>-3607107.4051560774</v>
      </c>
      <c r="L87" s="37">
        <f>L86</f>
        <v>0.075</v>
      </c>
      <c r="M87" s="38">
        <f>J87*L87</f>
        <v>3819.518553000843</v>
      </c>
      <c r="N87" s="38">
        <f>N86</f>
        <v>4600</v>
      </c>
      <c r="O87" s="38">
        <f>IF(M87&gt;N87,N87,M87)</f>
        <v>3819.518553000843</v>
      </c>
      <c r="P87" s="43">
        <f>M87-O87</f>
        <v>0</v>
      </c>
      <c r="Q87" s="37">
        <f>Q86</f>
        <v>0.135</v>
      </c>
      <c r="R87" s="43">
        <f>D87*Q87</f>
        <v>-16736.02561637129</v>
      </c>
      <c r="S87" s="38">
        <f>B87+D87-G87-R87</f>
        <v>-3699974.6069497475</v>
      </c>
      <c r="T87" s="27">
        <f>IF(S87&gt;0,S87,0)</f>
        <v>0</v>
      </c>
      <c r="U87" s="7">
        <f>IF(T87=0,0,1)</f>
        <v>0</v>
      </c>
    </row>
    <row r="88" spans="1:21" ht="12.75">
      <c r="A88" s="7">
        <f>A87+1</f>
        <v>84</v>
      </c>
      <c r="B88" s="27">
        <f>S87</f>
        <v>-3699974.6069497475</v>
      </c>
      <c r="C88" s="6">
        <f>C87</f>
        <v>0.035</v>
      </c>
      <c r="D88" s="27">
        <f>B88*C88</f>
        <v>-129499.11124324118</v>
      </c>
      <c r="E88" s="6">
        <f>E87</f>
        <v>0.02</v>
      </c>
      <c r="F88" s="30">
        <f>F87*(1+E88)</f>
        <v>51738.550359627414</v>
      </c>
      <c r="G88" s="38">
        <f>IF(F88*L88*I88&lt;N88,F88,IF((F88-N88)/((1/I88/L88)-1)&gt;N88,(F88-N88)/(1-L88*I88),F88))</f>
        <v>51738.550359627414</v>
      </c>
      <c r="H88" s="38">
        <f>K87+D88</f>
        <v>-3736606.5163993184</v>
      </c>
      <c r="I88" s="37">
        <f>H88/B88</f>
        <v>1.0099005840150266</v>
      </c>
      <c r="J88" s="38">
        <f>G88*I88</f>
        <v>52250.792224278586</v>
      </c>
      <c r="K88" s="38">
        <f>H88-J88</f>
        <v>-3788857.308623597</v>
      </c>
      <c r="L88" s="37">
        <f>L87</f>
        <v>0.075</v>
      </c>
      <c r="M88" s="38">
        <f>J88*L88</f>
        <v>3918.8094168208936</v>
      </c>
      <c r="N88" s="38">
        <f>N87</f>
        <v>4600</v>
      </c>
      <c r="O88" s="38">
        <f>IF(M88&gt;N88,N88,M88)</f>
        <v>3918.8094168208936</v>
      </c>
      <c r="P88" s="43">
        <f>M88-O88</f>
        <v>0</v>
      </c>
      <c r="Q88" s="37">
        <f>Q87</f>
        <v>0.135</v>
      </c>
      <c r="R88" s="43">
        <f>D88*Q88</f>
        <v>-17482.38001783756</v>
      </c>
      <c r="S88" s="38">
        <f>B88+D88-G88-R88</f>
        <v>-3863729.8885347783</v>
      </c>
      <c r="T88" s="27">
        <f>IF(S88&gt;0,S88,0)</f>
        <v>0</v>
      </c>
      <c r="U88" s="7">
        <f>IF(T88=0,0,1)</f>
        <v>0</v>
      </c>
    </row>
    <row r="89" spans="1:21" ht="12.75">
      <c r="A89" s="7">
        <f>A88+1</f>
        <v>85</v>
      </c>
      <c r="B89" s="27">
        <f>S88</f>
        <v>-3863729.8885347783</v>
      </c>
      <c r="C89" s="6">
        <f>C88</f>
        <v>0.035</v>
      </c>
      <c r="D89" s="27">
        <f>B89*C89</f>
        <v>-135230.54609871726</v>
      </c>
      <c r="E89" s="6">
        <f>E88</f>
        <v>0.02</v>
      </c>
      <c r="F89" s="30">
        <f>F88*(1+E89)</f>
        <v>52773.32136681996</v>
      </c>
      <c r="G89" s="38">
        <f>IF(F89*L89*I89&lt;N89,F89,IF((F89-N89)/((1/I89/L89)-1)&gt;N89,(F89-N89)/(1-L89*I89),F89))</f>
        <v>52773.32136681996</v>
      </c>
      <c r="H89" s="38">
        <f>K88+D89</f>
        <v>-3924087.8547223145</v>
      </c>
      <c r="I89" s="37">
        <f>H89/B89</f>
        <v>1.015621683691358</v>
      </c>
      <c r="J89" s="38">
        <f>G89*I89</f>
        <v>53597.72950055481</v>
      </c>
      <c r="K89" s="38">
        <f>H89-J89</f>
        <v>-3977685.5842228695</v>
      </c>
      <c r="L89" s="37">
        <f>L88</f>
        <v>0.075</v>
      </c>
      <c r="M89" s="38">
        <f>J89*L89</f>
        <v>4019.82971254161</v>
      </c>
      <c r="N89" s="38">
        <f>N88</f>
        <v>4600</v>
      </c>
      <c r="O89" s="38">
        <f>IF(M89&gt;N89,N89,M89)</f>
        <v>4019.82971254161</v>
      </c>
      <c r="P89" s="43">
        <f>M89-O89</f>
        <v>0</v>
      </c>
      <c r="Q89" s="37">
        <f>Q88</f>
        <v>0.135</v>
      </c>
      <c r="R89" s="43">
        <f>D89*Q89</f>
        <v>-18256.12372332683</v>
      </c>
      <c r="S89" s="38">
        <f>B89+D89-G89-R89</f>
        <v>-4033477.6322769886</v>
      </c>
      <c r="T89" s="27">
        <f>IF(S89&gt;0,S89,0)</f>
        <v>0</v>
      </c>
      <c r="U89" s="7">
        <f>IF(T89=0,0,1)</f>
        <v>0</v>
      </c>
    </row>
    <row r="90" spans="1:21" ht="12.75">
      <c r="A90" s="7">
        <f>A89+1</f>
        <v>86</v>
      </c>
      <c r="B90" s="27">
        <f>S89</f>
        <v>-4033477.6322769886</v>
      </c>
      <c r="C90" s="6">
        <f>C89</f>
        <v>0.035</v>
      </c>
      <c r="D90" s="27">
        <f>B90*C90</f>
        <v>-141171.71712969462</v>
      </c>
      <c r="E90" s="6">
        <f>E89</f>
        <v>0.02</v>
      </c>
      <c r="F90" s="30">
        <f>F89*(1+E90)</f>
        <v>53828.787794156364</v>
      </c>
      <c r="G90" s="38">
        <f>IF(F90*L90*I90&lt;N90,F90,IF((F90-N90)/((1/I90/L90)-1)&gt;N90,(F90-N90)/(1-L90*I90),F90))</f>
        <v>53828.787794156364</v>
      </c>
      <c r="H90" s="38">
        <f>K89+D90</f>
        <v>-4118857.3013525642</v>
      </c>
      <c r="I90" s="37">
        <f>H90/B90</f>
        <v>1.0211677556836671</v>
      </c>
      <c r="J90" s="38">
        <f>G90*I90</f>
        <v>54968.22242293103</v>
      </c>
      <c r="K90" s="38">
        <f>H90-J90</f>
        <v>-4173825.523775495</v>
      </c>
      <c r="L90" s="37">
        <f>L89</f>
        <v>0.075</v>
      </c>
      <c r="M90" s="38">
        <f>J90*L90</f>
        <v>4122.616681719827</v>
      </c>
      <c r="N90" s="38">
        <f>N89</f>
        <v>4600</v>
      </c>
      <c r="O90" s="38">
        <f>IF(M90&gt;N90,N90,M90)</f>
        <v>4122.616681719827</v>
      </c>
      <c r="P90" s="43">
        <f>M90-O90</f>
        <v>0</v>
      </c>
      <c r="Q90" s="37">
        <f>Q89</f>
        <v>0.135</v>
      </c>
      <c r="R90" s="43">
        <f>D90*Q90</f>
        <v>-19058.181812508774</v>
      </c>
      <c r="S90" s="38">
        <f>B90+D90-G90-R90</f>
        <v>-4209419.955388331</v>
      </c>
      <c r="T90" s="27">
        <f>IF(S90&gt;0,S90,0)</f>
        <v>0</v>
      </c>
      <c r="U90" s="7">
        <f>IF(T90=0,0,1)</f>
        <v>0</v>
      </c>
    </row>
    <row r="91" spans="1:21" ht="12.75">
      <c r="A91" s="7">
        <f>A90+1</f>
        <v>87</v>
      </c>
      <c r="B91" s="27">
        <f>S90</f>
        <v>-4209419.955388331</v>
      </c>
      <c r="C91" s="6">
        <f>C90</f>
        <v>0.035</v>
      </c>
      <c r="D91" s="27">
        <f>B91*C91</f>
        <v>-147329.6984385916</v>
      </c>
      <c r="E91" s="6">
        <f>E90</f>
        <v>0.02</v>
      </c>
      <c r="F91" s="30">
        <f>F90*(1+E91)</f>
        <v>54905.36355003949</v>
      </c>
      <c r="G91" s="38">
        <f>IF(F91*L91*I91&lt;N91,F91,IF((F91-N91)/((1/I91/L91)-1)&gt;N91,(F91-N91)/(1-L91*I91),F91))</f>
        <v>54905.36355003949</v>
      </c>
      <c r="H91" s="38">
        <f>K90+D91</f>
        <v>-4321155.222214087</v>
      </c>
      <c r="I91" s="37">
        <f>H91/B91</f>
        <v>1.0265441006147955</v>
      </c>
      <c r="J91" s="38">
        <f>G91*I91</f>
        <v>56362.777044403665</v>
      </c>
      <c r="K91" s="38">
        <f>H91-J91</f>
        <v>-4377517.99925849</v>
      </c>
      <c r="L91" s="37">
        <f>L90</f>
        <v>0.075</v>
      </c>
      <c r="M91" s="38">
        <f>J91*L91</f>
        <v>4227.208278330275</v>
      </c>
      <c r="N91" s="38">
        <f>N90</f>
        <v>4600</v>
      </c>
      <c r="O91" s="38">
        <f>IF(M91&gt;N91,N91,M91)</f>
        <v>4227.208278330275</v>
      </c>
      <c r="P91" s="43">
        <f>M91-O91</f>
        <v>0</v>
      </c>
      <c r="Q91" s="37">
        <f>Q90</f>
        <v>0.135</v>
      </c>
      <c r="R91" s="43">
        <f>D91*Q91</f>
        <v>-19889.509289209866</v>
      </c>
      <c r="S91" s="38">
        <f>B91+D91-G91-R91</f>
        <v>-4391765.508087752</v>
      </c>
      <c r="T91" s="27">
        <f>IF(S91&gt;0,S91,0)</f>
        <v>0</v>
      </c>
      <c r="U91" s="7">
        <f>IF(T91=0,0,1)</f>
        <v>0</v>
      </c>
    </row>
    <row r="92" spans="1:21" ht="12.75">
      <c r="A92" s="7">
        <f>A91+1</f>
        <v>88</v>
      </c>
      <c r="B92" s="27">
        <f>S91</f>
        <v>-4391765.508087752</v>
      </c>
      <c r="C92" s="6">
        <f>C91</f>
        <v>0.035</v>
      </c>
      <c r="D92" s="27">
        <f>B92*C92</f>
        <v>-153711.79278307135</v>
      </c>
      <c r="E92" s="6">
        <f>E91</f>
        <v>0.02</v>
      </c>
      <c r="F92" s="30">
        <f>F91*(1+E92)</f>
        <v>56003.47082104028</v>
      </c>
      <c r="G92" s="38">
        <f>IF(F92*L92*I92&lt;N92,F92,IF((F92-N92)/((1/I92/L92)-1)&gt;N92,(F92-N92)/(1-L92*I92),F92))</f>
        <v>56003.47082104028</v>
      </c>
      <c r="H92" s="38">
        <f>K91+D92</f>
        <v>-4531229.792041562</v>
      </c>
      <c r="I92" s="37">
        <f>H92/B92</f>
        <v>1.031755858480371</v>
      </c>
      <c r="J92" s="38">
        <f>G92*I92</f>
        <v>57781.90911484283</v>
      </c>
      <c r="K92" s="38">
        <f>H92-J92</f>
        <v>-4589011.701156405</v>
      </c>
      <c r="L92" s="37">
        <f>L91</f>
        <v>0.075</v>
      </c>
      <c r="M92" s="38">
        <f>J92*L92</f>
        <v>4333.6431836132115</v>
      </c>
      <c r="N92" s="38">
        <f>N91</f>
        <v>4600</v>
      </c>
      <c r="O92" s="38">
        <f>IF(M92&gt;N92,N92,M92)</f>
        <v>4333.6431836132115</v>
      </c>
      <c r="P92" s="43">
        <f>M92-O92</f>
        <v>0</v>
      </c>
      <c r="Q92" s="37">
        <f>Q91</f>
        <v>0.135</v>
      </c>
      <c r="R92" s="43">
        <f>D92*Q92</f>
        <v>-20751.09202571463</v>
      </c>
      <c r="S92" s="38">
        <f>B92+D92-G92-R92</f>
        <v>-4580729.679666149</v>
      </c>
      <c r="T92" s="27">
        <f>IF(S92&gt;0,S92,0)</f>
        <v>0</v>
      </c>
      <c r="U92" s="7">
        <f>IF(T92=0,0,1)</f>
        <v>0</v>
      </c>
    </row>
    <row r="93" spans="1:21" ht="12.75">
      <c r="A93" s="7">
        <f>A92+1</f>
        <v>89</v>
      </c>
      <c r="B93" s="27">
        <f>S92</f>
        <v>-4580729.679666149</v>
      </c>
      <c r="C93" s="6">
        <f>C92</f>
        <v>0.035</v>
      </c>
      <c r="D93" s="27">
        <f>B93*C93</f>
        <v>-160325.53878831526</v>
      </c>
      <c r="E93" s="6">
        <f>E92</f>
        <v>0.02</v>
      </c>
      <c r="F93" s="30">
        <f>F92*(1+E93)</f>
        <v>57123.540237461086</v>
      </c>
      <c r="G93" s="38">
        <f>IF(F93*L93*I93&lt;N93,F93,IF((F93-N93)/((1/I93/L93)-1)&gt;N93,(F93-N93)/(1-L93*I93),F93))</f>
        <v>57123.540237461086</v>
      </c>
      <c r="H93" s="38">
        <f>K92+D93</f>
        <v>-4749337.23994472</v>
      </c>
      <c r="I93" s="37">
        <f>H93/B93</f>
        <v>1.036808013585045</v>
      </c>
      <c r="J93" s="38">
        <f>G93*I93</f>
        <v>59226.14428254742</v>
      </c>
      <c r="K93" s="38">
        <f>H93-J93</f>
        <v>-4808563.3842272675</v>
      </c>
      <c r="L93" s="37">
        <f>L92</f>
        <v>0.075</v>
      </c>
      <c r="M93" s="38">
        <f>J93*L93</f>
        <v>4441.960821191056</v>
      </c>
      <c r="N93" s="38">
        <f>N92</f>
        <v>4600</v>
      </c>
      <c r="O93" s="38">
        <f>IF(M93&gt;N93,N93,M93)</f>
        <v>4441.960821191056</v>
      </c>
      <c r="P93" s="43">
        <f>M93-O93</f>
        <v>0</v>
      </c>
      <c r="Q93" s="37">
        <f>Q92</f>
        <v>0.135</v>
      </c>
      <c r="R93" s="43">
        <f>D93*Q93</f>
        <v>-21643.94773642256</v>
      </c>
      <c r="S93" s="38">
        <f>B93+D93-G93-R93</f>
        <v>-4776534.810955503</v>
      </c>
      <c r="T93" s="27">
        <f>IF(S93&gt;0,S93,0)</f>
        <v>0</v>
      </c>
      <c r="U93" s="7">
        <f>IF(T93=0,0,1)</f>
        <v>0</v>
      </c>
    </row>
    <row r="94" spans="1:21" ht="12.75">
      <c r="A94" s="7">
        <f>A93+1</f>
        <v>90</v>
      </c>
      <c r="B94" s="27">
        <f>S93</f>
        <v>-4776534.810955503</v>
      </c>
      <c r="C94" s="6">
        <f>C93</f>
        <v>0.035</v>
      </c>
      <c r="D94" s="27">
        <f>B94*C94</f>
        <v>-167178.7183834426</v>
      </c>
      <c r="E94" s="6">
        <f>E93</f>
        <v>0.02</v>
      </c>
      <c r="F94" s="30">
        <f>F93*(1+E94)</f>
        <v>58266.01104221031</v>
      </c>
      <c r="G94" s="38">
        <f>IF(F94*L94*I94&lt;N94,F94,IF((F94-N94)/((1/I94/L94)-1)&gt;N94,(F94-N94)/(1-L94*I94),F94))</f>
        <v>58266.01104221031</v>
      </c>
      <c r="H94" s="38">
        <f>K93+D94</f>
        <v>-4975742.10261071</v>
      </c>
      <c r="I94" s="37">
        <f>H94/B94</f>
        <v>1.0417053993196708</v>
      </c>
      <c r="J94" s="38">
        <f>G94*I94</f>
        <v>60696.01829949004</v>
      </c>
      <c r="K94" s="38">
        <f>H94-J94</f>
        <v>-5036438.1209102</v>
      </c>
      <c r="L94" s="37">
        <f>L93</f>
        <v>0.075</v>
      </c>
      <c r="M94" s="38">
        <f>J94*L94</f>
        <v>4552.201372461753</v>
      </c>
      <c r="N94" s="38">
        <f>N93</f>
        <v>4600</v>
      </c>
      <c r="O94" s="38">
        <f>IF(M94&gt;N94,N94,M94)</f>
        <v>4552.201372461753</v>
      </c>
      <c r="P94" s="43">
        <f>M94-O94</f>
        <v>0</v>
      </c>
      <c r="Q94" s="37">
        <f>Q93</f>
        <v>0.135</v>
      </c>
      <c r="R94" s="43">
        <f>D94*Q94</f>
        <v>-22569.126981764755</v>
      </c>
      <c r="S94" s="38">
        <f>B94+D94-G94-R94</f>
        <v>-4979410.413399391</v>
      </c>
      <c r="T94" s="27">
        <f>IF(S94&gt;0,S94,0)</f>
        <v>0</v>
      </c>
      <c r="U94" s="7">
        <f>IF(T94=0,0,1)</f>
        <v>0</v>
      </c>
    </row>
    <row r="95" spans="1:21" ht="12.75">
      <c r="A95" s="7">
        <f>A94+1</f>
        <v>91</v>
      </c>
      <c r="B95" s="27">
        <f>S94</f>
        <v>-4979410.413399391</v>
      </c>
      <c r="C95" s="6">
        <f>C94</f>
        <v>0.035</v>
      </c>
      <c r="D95" s="27">
        <f>B95*C95</f>
        <v>-174279.3644689787</v>
      </c>
      <c r="E95" s="6">
        <f>E94</f>
        <v>0.02</v>
      </c>
      <c r="F95" s="30">
        <f>F94*(1+E95)</f>
        <v>59431.33126305452</v>
      </c>
      <c r="G95" s="38">
        <f>IF(F95*L95*I95&lt;N95,F95,IF((F95-N95)/((1/I95/L95)-1)&gt;N95,(F95-N95)/(1-L95*I95),F95))</f>
        <v>59501.22238699732</v>
      </c>
      <c r="H95" s="38">
        <f>K94+D95</f>
        <v>-5210717.485379179</v>
      </c>
      <c r="I95" s="37">
        <f>H95/B95</f>
        <v>1.0464527027853239</v>
      </c>
      <c r="J95" s="38">
        <f>G95*I95</f>
        <v>62265.214985903964</v>
      </c>
      <c r="K95" s="38">
        <f>H95-J95</f>
        <v>-5272982.700365083</v>
      </c>
      <c r="L95" s="37">
        <f>L94</f>
        <v>0.075</v>
      </c>
      <c r="M95" s="38">
        <f>J95*L95</f>
        <v>4669.891123942797</v>
      </c>
      <c r="N95" s="38">
        <f>N94</f>
        <v>4600</v>
      </c>
      <c r="O95" s="38">
        <f>IF(M95&gt;N95,N95,M95)</f>
        <v>4600</v>
      </c>
      <c r="P95" s="43">
        <f>M95-O95</f>
        <v>69.8911239427971</v>
      </c>
      <c r="Q95" s="37">
        <f>Q94</f>
        <v>0.135</v>
      </c>
      <c r="R95" s="43">
        <f>D95*Q95</f>
        <v>-23527.714203312124</v>
      </c>
      <c r="S95" s="38">
        <f>B95+D95-G95-R95</f>
        <v>-5189663.286052055</v>
      </c>
      <c r="T95" s="27">
        <f>IF(S95&gt;0,S95,0)</f>
        <v>0</v>
      </c>
      <c r="U95" s="7">
        <f>IF(T95=0,0,1)</f>
        <v>0</v>
      </c>
    </row>
    <row r="96" spans="1:21" ht="12.75">
      <c r="A96" s="7">
        <f>A95+1</f>
        <v>92</v>
      </c>
      <c r="B96" s="27">
        <f>S95</f>
        <v>-5189663.286052055</v>
      </c>
      <c r="C96" s="6">
        <f>C95</f>
        <v>0.035</v>
      </c>
      <c r="D96" s="27">
        <f>B96*C96</f>
        <v>-181638.21501182194</v>
      </c>
      <c r="E96" s="6">
        <f>E95</f>
        <v>0.02</v>
      </c>
      <c r="F96" s="30">
        <f>F95*(1+E96)</f>
        <v>60619.957888315614</v>
      </c>
      <c r="G96" s="38">
        <f>IF(F96*L96*I96&lt;N96,F96,IF((F96-N96)/((1/I96/L96)-1)&gt;N96,(F96-N96)/(1-L96*I96),F96))</f>
        <v>60813.860766985286</v>
      </c>
      <c r="H96" s="38">
        <f>K95+D96</f>
        <v>-5454620.915376905</v>
      </c>
      <c r="I96" s="37">
        <f>H96/B96</f>
        <v>1.0510548786540663</v>
      </c>
      <c r="J96" s="38">
        <f>G96*I96</f>
        <v>63918.705048929005</v>
      </c>
      <c r="K96" s="38">
        <f>H96-J96</f>
        <v>-5518539.620425834</v>
      </c>
      <c r="L96" s="37">
        <f>L95</f>
        <v>0.075</v>
      </c>
      <c r="M96" s="38">
        <f>J96*L96</f>
        <v>4793.902878669675</v>
      </c>
      <c r="N96" s="38">
        <f>N95</f>
        <v>4600</v>
      </c>
      <c r="O96" s="38">
        <f>IF(M96&gt;N96,N96,M96)</f>
        <v>4600</v>
      </c>
      <c r="P96" s="43">
        <f>M96-O96</f>
        <v>193.90287866967537</v>
      </c>
      <c r="Q96" s="37">
        <f>Q95</f>
        <v>0.135</v>
      </c>
      <c r="R96" s="43">
        <f>D96*Q96</f>
        <v>-24521.159026595964</v>
      </c>
      <c r="S96" s="38">
        <f>B96+D96-G96-R96</f>
        <v>-5407594.2028042665</v>
      </c>
      <c r="T96" s="27">
        <f>IF(S96&gt;0,S96,0)</f>
        <v>0</v>
      </c>
      <c r="U96" s="7">
        <f>IF(T96=0,0,1)</f>
        <v>0</v>
      </c>
    </row>
    <row r="97" spans="1:21" ht="12.75">
      <c r="A97" s="7">
        <f>A96+1</f>
        <v>93</v>
      </c>
      <c r="B97" s="27">
        <f>S96</f>
        <v>-5407594.2028042665</v>
      </c>
      <c r="C97" s="6">
        <f>C96</f>
        <v>0.035</v>
      </c>
      <c r="D97" s="27">
        <f>B97*C97</f>
        <v>-189265.79709814934</v>
      </c>
      <c r="E97" s="6">
        <f>E96</f>
        <v>0.02</v>
      </c>
      <c r="F97" s="30">
        <f>F96*(1+E97)</f>
        <v>61832.357046081925</v>
      </c>
      <c r="G97" s="38">
        <f>IF(F97*L97*I97&lt;N97,F97,IF((F97-N97)/((1/I97/L97)-1)&gt;N97,(F97-N97)/(1-L97*I97),F97))</f>
        <v>62152.58870380431</v>
      </c>
      <c r="H97" s="38">
        <f>K96+D97</f>
        <v>-5707805.417523984</v>
      </c>
      <c r="I97" s="37">
        <f>H97/B97</f>
        <v>1.0555165945262746</v>
      </c>
      <c r="J97" s="38">
        <f>G97*I97</f>
        <v>65603.08876963172</v>
      </c>
      <c r="K97" s="38">
        <f>H97-J97</f>
        <v>-5773408.506293615</v>
      </c>
      <c r="L97" s="37">
        <f>L96</f>
        <v>0.075</v>
      </c>
      <c r="M97" s="38">
        <f>J97*L97</f>
        <v>4920.231657722379</v>
      </c>
      <c r="N97" s="38">
        <f>N96</f>
        <v>4600</v>
      </c>
      <c r="O97" s="38">
        <f>IF(M97&gt;N97,N97,M97)</f>
        <v>4600</v>
      </c>
      <c r="P97" s="43">
        <f>M97-O97</f>
        <v>320.23165772237917</v>
      </c>
      <c r="Q97" s="37">
        <f>Q96</f>
        <v>0.135</v>
      </c>
      <c r="R97" s="43">
        <f>D97*Q97</f>
        <v>-25550.882608250162</v>
      </c>
      <c r="S97" s="38">
        <f>B97+D97-G97-R97</f>
        <v>-5633461.705997971</v>
      </c>
      <c r="T97" s="27">
        <f>IF(S97&gt;0,S97,0)</f>
        <v>0</v>
      </c>
      <c r="U97" s="7">
        <f>IF(T97=0,0,1)</f>
        <v>0</v>
      </c>
    </row>
    <row r="98" spans="1:21" ht="12.75">
      <c r="A98" s="7">
        <f>A97+1</f>
        <v>94</v>
      </c>
      <c r="B98" s="27">
        <f>S97</f>
        <v>-5633461.705997971</v>
      </c>
      <c r="C98" s="6">
        <f>C97</f>
        <v>0.035</v>
      </c>
      <c r="D98" s="27">
        <f>B98*C98</f>
        <v>-197171.159709929</v>
      </c>
      <c r="E98" s="6">
        <f>E97</f>
        <v>0.02</v>
      </c>
      <c r="F98" s="30">
        <f>F97*(1+E98)</f>
        <v>63069.004187003564</v>
      </c>
      <c r="G98" s="38">
        <f>IF(F98*L98*I98&lt;N98,F98,IF((F98-N98)/((1/I98/L98)-1)&gt;N98,(F98-N98)/(1-L98*I98),F98))</f>
        <v>63517.92698638794</v>
      </c>
      <c r="H98" s="38">
        <f>K97+D98</f>
        <v>-5970579.666003544</v>
      </c>
      <c r="I98" s="37">
        <f>H98/B98</f>
        <v>1.059842061169359</v>
      </c>
      <c r="J98" s="38">
        <f>G98*I98</f>
        <v>67318.97065845825</v>
      </c>
      <c r="K98" s="38">
        <f>H98-J98</f>
        <v>-6037898.636662002</v>
      </c>
      <c r="L98" s="37">
        <f>L97</f>
        <v>0.075</v>
      </c>
      <c r="M98" s="38">
        <f>J98*L98</f>
        <v>5048.922799384368</v>
      </c>
      <c r="N98" s="38">
        <f>N97</f>
        <v>4600</v>
      </c>
      <c r="O98" s="38">
        <f>IF(M98&gt;N98,N98,M98)</f>
        <v>4600</v>
      </c>
      <c r="P98" s="43">
        <f>M98-O98</f>
        <v>448.92279938436786</v>
      </c>
      <c r="Q98" s="37">
        <f>Q97</f>
        <v>0.135</v>
      </c>
      <c r="R98" s="43">
        <f>D98*Q98</f>
        <v>-26618.106560840417</v>
      </c>
      <c r="S98" s="38">
        <f>B98+D98-G98-R98</f>
        <v>-5867532.686133447</v>
      </c>
      <c r="T98" s="27">
        <f>IF(S98&gt;0,S98,0)</f>
        <v>0</v>
      </c>
      <c r="U98" s="7">
        <f>IF(T98=0,0,1)</f>
        <v>0</v>
      </c>
    </row>
    <row r="99" spans="1:21" ht="12.75">
      <c r="A99" s="7">
        <f>A98+1</f>
        <v>95</v>
      </c>
      <c r="B99" s="27">
        <f>S98</f>
        <v>-5867532.686133447</v>
      </c>
      <c r="C99" s="6">
        <f>C98</f>
        <v>0.035</v>
      </c>
      <c r="D99" s="27">
        <f>B99*C99</f>
        <v>-205363.64401467066</v>
      </c>
      <c r="E99" s="6">
        <f>E98</f>
        <v>0.02</v>
      </c>
      <c r="F99" s="30">
        <f>F98*(1+E99)</f>
        <v>64330.384270743634</v>
      </c>
      <c r="G99" s="38">
        <f>IF(F99*L99*I99&lt;N99,F99,IF((F99-N99)/((1/I99/L99)-1)&gt;N99,(F99-N99)/(1-L99*I99),F99))</f>
        <v>64910.40690640607</v>
      </c>
      <c r="H99" s="38">
        <f>K98+D99</f>
        <v>-6243262.280676672</v>
      </c>
      <c r="I99" s="37">
        <f>H99/B99</f>
        <v>1.0640353645461873</v>
      </c>
      <c r="J99" s="38">
        <f>G99*I99</f>
        <v>69066.96847549913</v>
      </c>
      <c r="K99" s="38">
        <f>H99-J99</f>
        <v>-6312329.249152171</v>
      </c>
      <c r="L99" s="37">
        <f>L98</f>
        <v>0.075</v>
      </c>
      <c r="M99" s="38">
        <f>J99*L99</f>
        <v>5180.022635662434</v>
      </c>
      <c r="N99" s="38">
        <f>N98</f>
        <v>4600</v>
      </c>
      <c r="O99" s="38">
        <f>IF(M99&gt;N99,N99,M99)</f>
        <v>4600</v>
      </c>
      <c r="P99" s="43">
        <f>M99-O99</f>
        <v>580.0226356624344</v>
      </c>
      <c r="Q99" s="37">
        <f>Q98</f>
        <v>0.135</v>
      </c>
      <c r="R99" s="43">
        <f>D99*Q99</f>
        <v>-27724.09194198054</v>
      </c>
      <c r="S99" s="38">
        <f>B99+D99-G99-R99</f>
        <v>-6110082.645112543</v>
      </c>
      <c r="T99" s="27">
        <f>IF(S99&gt;0,S99,0)</f>
        <v>0</v>
      </c>
      <c r="U99" s="7">
        <f>IF(T99=0,0,1)</f>
        <v>0</v>
      </c>
    </row>
    <row r="100" spans="1:21" ht="12.75">
      <c r="A100" s="7">
        <f>A99+1</f>
        <v>96</v>
      </c>
      <c r="B100" s="27">
        <f>S99</f>
        <v>-6110082.645112543</v>
      </c>
      <c r="C100" s="6">
        <f>C99</f>
        <v>0.035</v>
      </c>
      <c r="D100" s="27">
        <f>B100*C100</f>
        <v>-213852.89257893903</v>
      </c>
      <c r="E100" s="6">
        <f>E99</f>
        <v>0.02</v>
      </c>
      <c r="F100" s="30">
        <f>F99*(1+E100)</f>
        <v>65616.99195615851</v>
      </c>
      <c r="G100" s="38">
        <f>IF(F100*L100*I100&lt;N100,F100,IF((F100-N100)/((1/I100/L100)-1)&gt;N100,(F100-N100)/(1-L100*I100),F100))</f>
        <v>66330.57046520436</v>
      </c>
      <c r="H100" s="38">
        <f>K99+D100</f>
        <v>-6526182.14173111</v>
      </c>
      <c r="I100" s="37">
        <f>H100/B100</f>
        <v>1.068100469467693</v>
      </c>
      <c r="J100" s="38">
        <f>G100*I100</f>
        <v>70847.71345394467</v>
      </c>
      <c r="K100" s="38">
        <f>H100-J100</f>
        <v>-6597029.855185055</v>
      </c>
      <c r="L100" s="37">
        <f>L99</f>
        <v>0.075</v>
      </c>
      <c r="M100" s="38">
        <f>J100*L100</f>
        <v>5313.57850904585</v>
      </c>
      <c r="N100" s="38">
        <f>N99</f>
        <v>4600</v>
      </c>
      <c r="O100" s="38">
        <f>IF(M100&gt;N100,N100,M100)</f>
        <v>4600</v>
      </c>
      <c r="P100" s="43">
        <f>M100-O100</f>
        <v>713.5785090458503</v>
      </c>
      <c r="Q100" s="37">
        <f>Q99</f>
        <v>0.135</v>
      </c>
      <c r="R100" s="43">
        <f>D100*Q100</f>
        <v>-28870.140498156772</v>
      </c>
      <c r="S100" s="38">
        <f>B100+D100-G100-R100</f>
        <v>-6361395.96765853</v>
      </c>
      <c r="T100" s="27">
        <f>IF(S100&gt;0,S100,0)</f>
        <v>0</v>
      </c>
      <c r="U100" s="7">
        <f>IF(T100=0,0,1)</f>
        <v>0</v>
      </c>
    </row>
    <row r="101" spans="1:21" ht="12.75">
      <c r="A101" s="7">
        <f>A100+1</f>
        <v>97</v>
      </c>
      <c r="B101" s="27">
        <f>S100</f>
        <v>-6361395.96765853</v>
      </c>
      <c r="C101" s="6">
        <f>C100</f>
        <v>0.035</v>
      </c>
      <c r="D101" s="27">
        <f>B101*C101</f>
        <v>-222648.85886804858</v>
      </c>
      <c r="E101" s="6">
        <f>E100</f>
        <v>0.02</v>
      </c>
      <c r="F101" s="30">
        <f>F100*(1+E101)</f>
        <v>66929.33179528169</v>
      </c>
      <c r="G101" s="38">
        <f>IF(F101*L101*I101&lt;N101,F101,IF((F101-N101)/((1/I101/L101)-1)&gt;N101,(F101-N101)/(1-L101*I101),F101))</f>
        <v>67778.97058496789</v>
      </c>
      <c r="H101" s="38">
        <f>K100+D101</f>
        <v>-6819678.714053104</v>
      </c>
      <c r="I101" s="37">
        <f>H101/B101</f>
        <v>1.072041223141036</v>
      </c>
      <c r="J101" s="38">
        <f>G101*I101</f>
        <v>72661.85052914926</v>
      </c>
      <c r="K101" s="38">
        <f>H101-J101</f>
        <v>-6892340.564582253</v>
      </c>
      <c r="L101" s="37">
        <f>L100</f>
        <v>0.075</v>
      </c>
      <c r="M101" s="38">
        <f>J101*L101</f>
        <v>5449.638789686194</v>
      </c>
      <c r="N101" s="38">
        <f>N100</f>
        <v>4600</v>
      </c>
      <c r="O101" s="38">
        <f>IF(M101&gt;N101,N101,M101)</f>
        <v>4600</v>
      </c>
      <c r="P101" s="43">
        <f>M101-O101</f>
        <v>849.6387896861943</v>
      </c>
      <c r="Q101" s="37">
        <f>Q100</f>
        <v>0.135</v>
      </c>
      <c r="R101" s="43">
        <f>D101*Q101</f>
        <v>-30057.59594718656</v>
      </c>
      <c r="S101" s="38">
        <f>B101+D101-G101-R101</f>
        <v>-6621766.20116436</v>
      </c>
      <c r="T101" s="27">
        <f>IF(S101&gt;0,S101,0)</f>
        <v>0</v>
      </c>
      <c r="U101" s="7">
        <f>IF(T101=0,0,1)</f>
        <v>0</v>
      </c>
    </row>
    <row r="102" spans="1:21" ht="12.75">
      <c r="A102" s="7">
        <f>A101+1</f>
        <v>98</v>
      </c>
      <c r="B102" s="27">
        <f>S101</f>
        <v>-6621766.20116436</v>
      </c>
      <c r="C102" s="6">
        <f>C101</f>
        <v>0.035</v>
      </c>
      <c r="D102" s="27">
        <f>B102*C102</f>
        <v>-231761.81704075262</v>
      </c>
      <c r="E102" s="6">
        <f>E101</f>
        <v>0.02</v>
      </c>
      <c r="F102" s="30">
        <f>F101*(1+E102)</f>
        <v>68267.91843118733</v>
      </c>
      <c r="G102" s="38">
        <f>IF(F102*L102*I102&lt;N102,F102,IF((F102-N102)/((1/I102/L102)-1)&gt;N102,(F102-N102)/(1-L102*I102),F102))</f>
        <v>69256.17132419204</v>
      </c>
      <c r="H102" s="38">
        <f>K101+D102</f>
        <v>-7124102.3816230055</v>
      </c>
      <c r="I102" s="37">
        <f>H102/B102</f>
        <v>1.075861358616122</v>
      </c>
      <c r="J102" s="38">
        <f>G102*I102</f>
        <v>74510.03857339616</v>
      </c>
      <c r="K102" s="38">
        <f>H102-J102</f>
        <v>-7198612.420196402</v>
      </c>
      <c r="L102" s="37">
        <f>L101</f>
        <v>0.075</v>
      </c>
      <c r="M102" s="38">
        <f>J102*L102</f>
        <v>5588.252893004712</v>
      </c>
      <c r="N102" s="38">
        <f>N101</f>
        <v>4600</v>
      </c>
      <c r="O102" s="38">
        <f>IF(M102&gt;N102,N102,M102)</f>
        <v>4600</v>
      </c>
      <c r="P102" s="43">
        <f>M102-O102</f>
        <v>988.252893004712</v>
      </c>
      <c r="Q102" s="37">
        <f>Q101</f>
        <v>0.135</v>
      </c>
      <c r="R102" s="43">
        <f>D102*Q102</f>
        <v>-31287.845300501605</v>
      </c>
      <c r="S102" s="38">
        <f>B102+D102-G102-R102</f>
        <v>-6891496.344228803</v>
      </c>
      <c r="T102" s="27">
        <f>IF(S102&gt;0,S102,0)</f>
        <v>0</v>
      </c>
      <c r="U102" s="7">
        <f>IF(T102=0,0,1)</f>
        <v>0</v>
      </c>
    </row>
    <row r="103" spans="1:21" ht="12.75">
      <c r="A103" s="7">
        <f>A102+1</f>
        <v>99</v>
      </c>
      <c r="B103" s="27">
        <f>S102</f>
        <v>-6891496.344228803</v>
      </c>
      <c r="C103" s="6">
        <f>C102</f>
        <v>0.035</v>
      </c>
      <c r="D103" s="27">
        <f>B103*C103</f>
        <v>-241202.37204800814</v>
      </c>
      <c r="E103" s="6">
        <f>E102</f>
        <v>0.02</v>
      </c>
      <c r="F103" s="30">
        <f>F102*(1+E103)</f>
        <v>69633.27679981108</v>
      </c>
      <c r="G103" s="38">
        <f>IF(F103*L103*I103&lt;N103,F103,IF((F103-N103)/((1/I103/L103)-1)&gt;N103,(F103-N103)/(1-L103*I103),F103))</f>
        <v>70762.74809754522</v>
      </c>
      <c r="H103" s="38">
        <f>K102+D103</f>
        <v>-7439814.79224441</v>
      </c>
      <c r="I103" s="37">
        <f>H103/B103</f>
        <v>1.0795644981332377</v>
      </c>
      <c r="J103" s="38">
        <f>G103*I103</f>
        <v>76392.95063645513</v>
      </c>
      <c r="K103" s="38">
        <f>H103-J103</f>
        <v>-7516207.742880865</v>
      </c>
      <c r="L103" s="37">
        <f>L102</f>
        <v>0.075</v>
      </c>
      <c r="M103" s="38">
        <f>J103*L103</f>
        <v>5729.471297734135</v>
      </c>
      <c r="N103" s="38">
        <f>N102</f>
        <v>4600</v>
      </c>
      <c r="O103" s="38">
        <f>IF(M103&gt;N103,N103,M103)</f>
        <v>4600</v>
      </c>
      <c r="P103" s="43">
        <f>M103-O103</f>
        <v>1129.471297734135</v>
      </c>
      <c r="Q103" s="37">
        <f>Q102</f>
        <v>0.135</v>
      </c>
      <c r="R103" s="43">
        <f>D103*Q103</f>
        <v>-32562.3202264811</v>
      </c>
      <c r="S103" s="38">
        <f>B103+D103-G103-R103</f>
        <v>-7170899.144147876</v>
      </c>
      <c r="T103" s="27">
        <f>IF(S103&gt;0,S103,0)</f>
        <v>0</v>
      </c>
      <c r="U103" s="7">
        <f>IF(T103=0,0,1)</f>
        <v>0</v>
      </c>
    </row>
    <row r="104" spans="1:21" ht="12.75">
      <c r="A104" s="7">
        <f>A103+1</f>
        <v>100</v>
      </c>
      <c r="B104" s="27">
        <f>S103</f>
        <v>-7170899.144147876</v>
      </c>
      <c r="C104" s="6">
        <f>C103</f>
        <v>0.035</v>
      </c>
      <c r="D104" s="27">
        <f>B104*C104</f>
        <v>-250981.47004517567</v>
      </c>
      <c r="E104" s="6">
        <f>E103</f>
        <v>0.02</v>
      </c>
      <c r="F104" s="30">
        <f>F103*(1+E104)</f>
        <v>71025.9423358073</v>
      </c>
      <c r="G104" s="38">
        <f>IF(F104*L104*I104&lt;N104,F104,IF((F104-N104)/((1/I104/L104)-1)&gt;N104,(F104-N104)/(1-L104*I104),F104))</f>
        <v>72299.28790020937</v>
      </c>
      <c r="H104" s="38">
        <f>K103+D104</f>
        <v>-7767189.21292604</v>
      </c>
      <c r="I104" s="37">
        <f>H104/B104</f>
        <v>1.0831541563744893</v>
      </c>
      <c r="J104" s="38">
        <f>G104*I104</f>
        <v>78311.2741920276</v>
      </c>
      <c r="K104" s="38">
        <f>H104-J104</f>
        <v>-7845500.487118068</v>
      </c>
      <c r="L104" s="37">
        <f>L103</f>
        <v>0.075</v>
      </c>
      <c r="M104" s="38">
        <f>J104*L104</f>
        <v>5873.34556440207</v>
      </c>
      <c r="N104" s="38">
        <f>N103</f>
        <v>4600</v>
      </c>
      <c r="O104" s="38">
        <f>IF(M104&gt;N104,N104,M104)</f>
        <v>4600</v>
      </c>
      <c r="P104" s="43">
        <f>M104-O104</f>
        <v>1273.3455644020696</v>
      </c>
      <c r="Q104" s="37">
        <f>Q103</f>
        <v>0.135</v>
      </c>
      <c r="R104" s="43">
        <f>D104*Q104</f>
        <v>-33882.498456098714</v>
      </c>
      <c r="S104" s="38">
        <f>B104+D104-G104-R104</f>
        <v>-7460297.4036371615</v>
      </c>
      <c r="T104" s="27">
        <f>IF(S104&gt;0,S104,0)</f>
        <v>0</v>
      </c>
      <c r="U104" s="7">
        <f>IF(T104=0,0,1)</f>
        <v>0</v>
      </c>
    </row>
    <row r="105" spans="21:22" ht="12.75">
      <c r="U105" s="7">
        <f>SUM(U5:U104)</f>
        <v>28</v>
      </c>
      <c r="V105" s="7" t="s">
        <v>48</v>
      </c>
    </row>
  </sheetData>
  <sheetProtection sheet="1"/>
  <mergeCells count="23">
    <mergeCell ref="A1:U1"/>
    <mergeCell ref="A2:A3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P2"/>
    <mergeCell ref="Q2:R2"/>
    <mergeCell ref="S2:T3"/>
    <mergeCell ref="U2:U4"/>
    <mergeCell ref="L3:L4"/>
    <mergeCell ref="M3:M4"/>
    <mergeCell ref="N3:N4"/>
    <mergeCell ref="O3:O4"/>
    <mergeCell ref="P3:P4"/>
    <mergeCell ref="Q3:Q4"/>
    <mergeCell ref="R3:R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1" customWidth="1"/>
    <col min="2" max="2" width="14.57421875" style="23" customWidth="1"/>
    <col min="3" max="3" width="11.57421875" style="24" customWidth="1"/>
    <col min="4" max="4" width="11.57421875" style="23" customWidth="1"/>
    <col min="5" max="5" width="11.57421875" style="24" customWidth="1"/>
    <col min="6" max="6" width="11.57421875" style="25" customWidth="1"/>
    <col min="7" max="7" width="11.57421875" style="23" customWidth="1"/>
    <col min="8" max="8" width="13.57421875" style="23" customWidth="1"/>
    <col min="9" max="9" width="12.7109375" style="24" customWidth="1"/>
    <col min="10" max="10" width="12.7109375" style="23" customWidth="1"/>
    <col min="11" max="11" width="13.57421875" style="23" customWidth="1"/>
    <col min="12" max="12" width="12.7109375" style="24" customWidth="1"/>
    <col min="13" max="15" width="12.7109375" style="47" customWidth="1"/>
    <col min="16" max="16" width="12.7109375" style="48" customWidth="1"/>
    <col min="17" max="17" width="12.7109375" style="40" customWidth="1"/>
    <col min="18" max="18" width="12.7109375" style="39" customWidth="1"/>
    <col min="19" max="19" width="15.8515625" style="32" customWidth="1"/>
    <col min="20" max="20" width="15.8515625" style="23" customWidth="1"/>
    <col min="21" max="16384" width="11.57421875" style="1" customWidth="1"/>
  </cols>
  <sheetData>
    <row r="1" spans="1:21" ht="26.25" customHeight="1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" customHeight="1">
      <c r="A2" s="8" t="s">
        <v>40</v>
      </c>
      <c r="B2" s="27" t="s">
        <v>41</v>
      </c>
      <c r="C2" s="28" t="s">
        <v>42</v>
      </c>
      <c r="D2" s="27" t="s">
        <v>43</v>
      </c>
      <c r="E2" s="28" t="s">
        <v>44</v>
      </c>
      <c r="F2" s="29" t="s">
        <v>45</v>
      </c>
      <c r="G2" s="27" t="s">
        <v>58</v>
      </c>
      <c r="H2" s="27" t="s">
        <v>59</v>
      </c>
      <c r="I2" s="6" t="s">
        <v>60</v>
      </c>
      <c r="J2" s="27" t="s">
        <v>61</v>
      </c>
      <c r="K2" s="27" t="s">
        <v>62</v>
      </c>
      <c r="L2" s="28" t="s">
        <v>20</v>
      </c>
      <c r="M2" s="28"/>
      <c r="N2" s="28"/>
      <c r="O2" s="28"/>
      <c r="P2" s="28"/>
      <c r="Q2" s="34" t="s">
        <v>24</v>
      </c>
      <c r="R2" s="34"/>
      <c r="S2" s="41" t="s">
        <v>46</v>
      </c>
      <c r="T2" s="41"/>
      <c r="U2" s="7" t="s">
        <v>47</v>
      </c>
    </row>
    <row r="3" spans="1:21" ht="41.25" customHeight="1">
      <c r="A3" s="8"/>
      <c r="B3" s="27"/>
      <c r="C3" s="28"/>
      <c r="D3" s="27"/>
      <c r="E3" s="28"/>
      <c r="F3" s="29"/>
      <c r="G3" s="27"/>
      <c r="H3" s="27"/>
      <c r="I3" s="6"/>
      <c r="J3" s="27"/>
      <c r="K3" s="27"/>
      <c r="L3" s="6" t="s">
        <v>63</v>
      </c>
      <c r="M3" s="49" t="s">
        <v>64</v>
      </c>
      <c r="N3" s="49" t="s">
        <v>65</v>
      </c>
      <c r="O3" s="49" t="s">
        <v>66</v>
      </c>
      <c r="P3" s="50" t="s">
        <v>67</v>
      </c>
      <c r="Q3" s="34" t="s">
        <v>55</v>
      </c>
      <c r="R3" s="42" t="s">
        <v>56</v>
      </c>
      <c r="S3" s="41"/>
      <c r="T3" s="41"/>
      <c r="U3" s="7"/>
    </row>
    <row r="4" spans="1:21" ht="15" customHeight="1">
      <c r="A4" s="7">
        <v>0</v>
      </c>
      <c r="B4" s="27"/>
      <c r="C4" s="28"/>
      <c r="D4" s="27"/>
      <c r="E4" s="28"/>
      <c r="F4" s="29"/>
      <c r="G4" s="27"/>
      <c r="H4" s="27"/>
      <c r="I4" s="6"/>
      <c r="J4" s="27"/>
      <c r="K4" s="27"/>
      <c r="L4" s="6"/>
      <c r="M4" s="49"/>
      <c r="N4" s="49"/>
      <c r="O4" s="49"/>
      <c r="P4" s="50"/>
      <c r="Q4" s="34"/>
      <c r="R4" s="42"/>
      <c r="S4" s="35">
        <f>Entrées!C6</f>
        <v>240000</v>
      </c>
      <c r="T4" s="51">
        <f>Entrées!C6</f>
        <v>240000</v>
      </c>
      <c r="U4" s="7"/>
    </row>
    <row r="5" spans="1:21" ht="12.75">
      <c r="A5" s="7">
        <f>A4+1</f>
        <v>1</v>
      </c>
      <c r="B5" s="27">
        <f>Entrées!C6</f>
        <v>240000</v>
      </c>
      <c r="C5" s="6">
        <f>Entrées!C13</f>
        <v>0.06</v>
      </c>
      <c r="D5" s="27">
        <f>B5*C5</f>
        <v>14400</v>
      </c>
      <c r="E5" s="6">
        <f>Entrées!C8</f>
        <v>0.02</v>
      </c>
      <c r="F5" s="30">
        <f>Entrées!C7</f>
        <v>10000</v>
      </c>
      <c r="G5" s="38">
        <f>IF(F5*L5*I5/(1-Q5*I5)&lt;N5,F5/(1-Q5*I5),IF((F5-N5)*L5*I5/(1-I5*(L5+Q5))&gt;N5,(F5-N5)/(1-(L5+Q5)*I5),F5/(1-Q5*I5)))</f>
        <v>10167.768174885612</v>
      </c>
      <c r="H5" s="27">
        <f>D5</f>
        <v>14400</v>
      </c>
      <c r="I5" s="6">
        <f>H5/B5</f>
        <v>0.06</v>
      </c>
      <c r="J5" s="27">
        <f>G5*I5</f>
        <v>610.0660904931367</v>
      </c>
      <c r="K5" s="27">
        <f>H5-J5</f>
        <v>13789.933909506863</v>
      </c>
      <c r="L5" s="6">
        <f>IF(Entrées!C17="IRPP",Entrées!C15,IF(Entrées!C15&gt;0.35,0.35,Entrées!C15))</f>
        <v>0.14</v>
      </c>
      <c r="M5" s="52">
        <f>J5*L5</f>
        <v>85.40925266903915</v>
      </c>
      <c r="N5" s="53">
        <v>0</v>
      </c>
      <c r="O5" s="53">
        <f>IF(M5&gt;N5,N5,M5)</f>
        <v>0</v>
      </c>
      <c r="P5" s="54">
        <f>M5-O5</f>
        <v>85.40925266903915</v>
      </c>
      <c r="Q5" s="44">
        <f>Entrées!C16</f>
        <v>0.135</v>
      </c>
      <c r="R5" s="43">
        <f>J5*Q5</f>
        <v>82.35892221657346</v>
      </c>
      <c r="S5" s="38">
        <f>B5+D5-G5</f>
        <v>244232.2318251144</v>
      </c>
      <c r="T5" s="27">
        <f>IF(S5&gt;0,S5,0)</f>
        <v>244232.2318251144</v>
      </c>
      <c r="U5" s="7">
        <f>IF(T5=0,0,1)</f>
        <v>1</v>
      </c>
    </row>
    <row r="6" spans="1:21" ht="12.75">
      <c r="A6" s="7">
        <f>A5+1</f>
        <v>2</v>
      </c>
      <c r="B6" s="27">
        <f>S5</f>
        <v>244232.2318251144</v>
      </c>
      <c r="C6" s="6">
        <f>C5</f>
        <v>0.06</v>
      </c>
      <c r="D6" s="27">
        <f>B6*C6</f>
        <v>14653.933909506864</v>
      </c>
      <c r="E6" s="6">
        <f>E5</f>
        <v>0.02</v>
      </c>
      <c r="F6" s="30">
        <f>F5*(1+E6)</f>
        <v>10200</v>
      </c>
      <c r="G6" s="38">
        <f>IF(F6*L6*I6/(1-Q6*I6)&lt;N6,F6/(1-Q6*I6),IF((F6-N6)*L6*I6/(1-I6*(L6+Q6))&gt;N6,(F6-N6)/(1-(L6+Q6)*I6),F6/(1-Q6*I6)))</f>
        <v>10537.48569212688</v>
      </c>
      <c r="H6" s="38">
        <f>K5+D6</f>
        <v>28443.86781901373</v>
      </c>
      <c r="I6" s="37">
        <f>H6/B6</f>
        <v>0.11646238339000776</v>
      </c>
      <c r="J6" s="38">
        <f>G6*I6</f>
        <v>1227.220698643202</v>
      </c>
      <c r="K6" s="38">
        <f>H6-J6</f>
        <v>27216.647120370526</v>
      </c>
      <c r="L6" s="37">
        <f>L5</f>
        <v>0.14</v>
      </c>
      <c r="M6" s="52">
        <f>J6*L6</f>
        <v>171.8108978100483</v>
      </c>
      <c r="N6" s="53">
        <v>0</v>
      </c>
      <c r="O6" s="52">
        <f>IF(M6&gt;N6,N6,M6)</f>
        <v>0</v>
      </c>
      <c r="P6" s="54">
        <f>M6-O6</f>
        <v>171.8108978100483</v>
      </c>
      <c r="Q6" s="37">
        <f>Q5</f>
        <v>0.135</v>
      </c>
      <c r="R6" s="43">
        <f>J6*Q6</f>
        <v>165.67479431683228</v>
      </c>
      <c r="S6" s="38">
        <f>B6+D6-G6</f>
        <v>248348.68004249438</v>
      </c>
      <c r="T6" s="27">
        <f>IF(S6&gt;0,S6,0)</f>
        <v>248348.68004249438</v>
      </c>
      <c r="U6" s="7">
        <f>IF(T6=0,0,1)</f>
        <v>1</v>
      </c>
    </row>
    <row r="7" spans="1:21" ht="12.75">
      <c r="A7" s="7">
        <f>A6+1</f>
        <v>3</v>
      </c>
      <c r="B7" s="27">
        <f>S6</f>
        <v>248348.68004249438</v>
      </c>
      <c r="C7" s="6">
        <f>C6</f>
        <v>0.06</v>
      </c>
      <c r="D7" s="27">
        <f>B7*C7</f>
        <v>14900.920802549663</v>
      </c>
      <c r="E7" s="6">
        <f>E6</f>
        <v>0.02</v>
      </c>
      <c r="F7" s="30">
        <f>F6*(1+E7)</f>
        <v>10404</v>
      </c>
      <c r="G7" s="38">
        <f>IF(F7*L7*I7/(1-Q7*I7)&lt;N7,F7/(1-Q7*I7),IF((F7-N7)*L7*I7/(1-I7*(L7+Q7))&gt;N7,(F7-N7)/(1-(L7+Q7)*I7),F7/(1-Q7*I7)))</f>
        <v>10912.951437409045</v>
      </c>
      <c r="H7" s="38">
        <f>K6+D7</f>
        <v>42117.56792292019</v>
      </c>
      <c r="I7" s="37">
        <f>H7/B7</f>
        <v>0.1695904641639873</v>
      </c>
      <c r="J7" s="38">
        <f>G7*I7</f>
        <v>1850.7324996692523</v>
      </c>
      <c r="K7" s="38">
        <f>H7-J7</f>
        <v>40266.83542325094</v>
      </c>
      <c r="L7" s="37">
        <f>L6</f>
        <v>0.14</v>
      </c>
      <c r="M7" s="52">
        <f>J7*L7</f>
        <v>259.10254995369536</v>
      </c>
      <c r="N7" s="53">
        <v>0</v>
      </c>
      <c r="O7" s="52">
        <f>IF(M7&gt;N7,N7,M7)</f>
        <v>0</v>
      </c>
      <c r="P7" s="54">
        <f>M7-O7</f>
        <v>259.10254995369536</v>
      </c>
      <c r="Q7" s="37">
        <f>Q6</f>
        <v>0.135</v>
      </c>
      <c r="R7" s="43">
        <f>J7*Q7</f>
        <v>249.8488874553491</v>
      </c>
      <c r="S7" s="38">
        <f>B7+D7-G7</f>
        <v>252336.64940763498</v>
      </c>
      <c r="T7" s="27">
        <f>IF(S7&gt;0,S7,0)</f>
        <v>252336.64940763498</v>
      </c>
      <c r="U7" s="7">
        <f>IF(T7=0,0,1)</f>
        <v>1</v>
      </c>
    </row>
    <row r="8" spans="1:21" ht="12.75">
      <c r="A8" s="7">
        <f>A7+1</f>
        <v>4</v>
      </c>
      <c r="B8" s="27">
        <f>S7</f>
        <v>252336.64940763498</v>
      </c>
      <c r="C8" s="6">
        <f>C7</f>
        <v>0.06</v>
      </c>
      <c r="D8" s="27">
        <f>B8*C8</f>
        <v>15140.198964458097</v>
      </c>
      <c r="E8" s="6">
        <f>E7</f>
        <v>0.02</v>
      </c>
      <c r="F8" s="30">
        <f>F7*(1+E8)</f>
        <v>10612.08</v>
      </c>
      <c r="G8" s="38">
        <f>IF(F8*L8*I8/(1-Q8*I8)&lt;N8,F8/(1-Q8*I8),IF((F8-N8)*L8*I8/(1-I8*(L8+Q8))&gt;N8,(F8-N8)/(1-(L8+Q8)*I8),F8/(1-Q8*I8)))</f>
        <v>11294.052846073704</v>
      </c>
      <c r="H8" s="38">
        <f>K7+D8</f>
        <v>55407.034387709034</v>
      </c>
      <c r="I8" s="37">
        <f>H8/B8</f>
        <v>0.21957585042750663</v>
      </c>
      <c r="J8" s="38">
        <f>G8*I8</f>
        <v>2479.901258449835</v>
      </c>
      <c r="K8" s="38">
        <f>H8-J8</f>
        <v>52927.1331292592</v>
      </c>
      <c r="L8" s="37">
        <f>L7</f>
        <v>0.14</v>
      </c>
      <c r="M8" s="52">
        <f>J8*L8</f>
        <v>347.18617618297696</v>
      </c>
      <c r="N8" s="53">
        <v>0</v>
      </c>
      <c r="O8" s="52">
        <f>IF(M8&gt;N8,N8,M8)</f>
        <v>0</v>
      </c>
      <c r="P8" s="54">
        <f>M8-O8</f>
        <v>347.18617618297696</v>
      </c>
      <c r="Q8" s="37">
        <f>Q7</f>
        <v>0.135</v>
      </c>
      <c r="R8" s="43">
        <f>J8*Q8</f>
        <v>334.78666989072775</v>
      </c>
      <c r="S8" s="38">
        <f>B8+D8-G8</f>
        <v>256182.79552601936</v>
      </c>
      <c r="T8" s="27">
        <f>IF(S8&gt;0,S8,0)</f>
        <v>256182.79552601936</v>
      </c>
      <c r="U8" s="7">
        <f>IF(T8=0,0,1)</f>
        <v>1</v>
      </c>
    </row>
    <row r="9" spans="1:21" ht="12.75">
      <c r="A9" s="7">
        <f>A8+1</f>
        <v>5</v>
      </c>
      <c r="B9" s="27">
        <f>S8</f>
        <v>256182.79552601936</v>
      </c>
      <c r="C9" s="6">
        <f>C8</f>
        <v>0.06</v>
      </c>
      <c r="D9" s="27">
        <f>B9*C9</f>
        <v>15370.96773156116</v>
      </c>
      <c r="E9" s="6">
        <f>E8</f>
        <v>0.02</v>
      </c>
      <c r="F9" s="30">
        <f>F8*(1+E9)</f>
        <v>10824.3216</v>
      </c>
      <c r="G9" s="38">
        <f>IF(F9*L9*I9/(1-Q9*I9)&lt;N9,F9/(1-Q9*I9),IF((F9-N9)*L9*I9/(1-I9*(L9+Q9))&gt;N9,(F9-N9)/(1-(L9+Q9)*I9),F9/(1-Q9*I9)))</f>
        <v>11680.688352227447</v>
      </c>
      <c r="H9" s="38">
        <f>K8+D9</f>
        <v>68298.10086082036</v>
      </c>
      <c r="I9" s="37">
        <f>H9/B9</f>
        <v>0.266599092732141</v>
      </c>
      <c r="J9" s="38">
        <f>G9*I9</f>
        <v>3114.0609171907245</v>
      </c>
      <c r="K9" s="38">
        <f>H9-J9</f>
        <v>65184.03994362963</v>
      </c>
      <c r="L9" s="37">
        <f>IF(Entrées!C18="IRPP",Entrées!C15,IF(Entrées!C15&gt;0.15,0.15,Entrées!C15))</f>
        <v>0.14</v>
      </c>
      <c r="M9" s="52">
        <f>J9*L9</f>
        <v>435.96852840670147</v>
      </c>
      <c r="N9" s="53">
        <v>0</v>
      </c>
      <c r="O9" s="52">
        <f>IF(M9&gt;N9,N9,M9)</f>
        <v>0</v>
      </c>
      <c r="P9" s="54">
        <f>M9-O9</f>
        <v>435.96852840670147</v>
      </c>
      <c r="Q9" s="37">
        <f>Q8</f>
        <v>0.135</v>
      </c>
      <c r="R9" s="43">
        <f>J9*Q9</f>
        <v>420.39822382074783</v>
      </c>
      <c r="S9" s="38">
        <f>B9+D9-G9</f>
        <v>259873.07490535307</v>
      </c>
      <c r="T9" s="27">
        <f>IF(S9&gt;0,S9,0)</f>
        <v>259873.07490535307</v>
      </c>
      <c r="U9" s="7">
        <f>IF(T9=0,0,1)</f>
        <v>1</v>
      </c>
    </row>
    <row r="10" spans="1:21" ht="12.75">
      <c r="A10" s="7">
        <f>A9+1</f>
        <v>6</v>
      </c>
      <c r="B10" s="27">
        <f>S9</f>
        <v>259873.07490535307</v>
      </c>
      <c r="C10" s="6">
        <f>C9</f>
        <v>0.06</v>
      </c>
      <c r="D10" s="27">
        <f>B10*C10</f>
        <v>15592.384494321184</v>
      </c>
      <c r="E10" s="6">
        <f>E9</f>
        <v>0.02</v>
      </c>
      <c r="F10" s="30">
        <f>F9*(1+E10)</f>
        <v>11040.808031999999</v>
      </c>
      <c r="G10" s="38">
        <f>IF(F10*L10*I10/(1-Q10*I10)&lt;N10,F10/(1-Q10*I10),IF((F10-N10)*L10*I10/(1-I10*(L10+Q10))&gt;N10,(F10-N10)/(1-(L10+Q10)*I10),F10/(1-Q10*I10)))</f>
        <v>12072.768100002544</v>
      </c>
      <c r="H10" s="38">
        <f>K9+D10</f>
        <v>80776.42443795082</v>
      </c>
      <c r="I10" s="37">
        <f>H10/B10</f>
        <v>0.31083029462505857</v>
      </c>
      <c r="J10" s="38">
        <f>G10*I10</f>
        <v>3752.582065463799</v>
      </c>
      <c r="K10" s="38">
        <f>H10-J10</f>
        <v>77023.84237248702</v>
      </c>
      <c r="L10" s="37">
        <f>L9</f>
        <v>0.14</v>
      </c>
      <c r="M10" s="52">
        <f>J10*L10</f>
        <v>525.361489164932</v>
      </c>
      <c r="N10" s="53">
        <v>0</v>
      </c>
      <c r="O10" s="52">
        <f>IF(M10&gt;N10,N10,M10)</f>
        <v>0</v>
      </c>
      <c r="P10" s="54">
        <f>M10-O10</f>
        <v>525.361489164932</v>
      </c>
      <c r="Q10" s="37">
        <f>Q9</f>
        <v>0.135</v>
      </c>
      <c r="R10" s="43">
        <f>J10*Q10</f>
        <v>506.59857883761293</v>
      </c>
      <c r="S10" s="38">
        <f>B10+D10-G10</f>
        <v>263392.6912996717</v>
      </c>
      <c r="T10" s="27">
        <f>IF(S10&gt;0,S10,0)</f>
        <v>263392.6912996717</v>
      </c>
      <c r="U10" s="7">
        <f>IF(T10=0,0,1)</f>
        <v>1</v>
      </c>
    </row>
    <row r="11" spans="1:21" ht="12.75">
      <c r="A11" s="7">
        <f>A10+1</f>
        <v>7</v>
      </c>
      <c r="B11" s="27">
        <f>S10</f>
        <v>263392.6912996717</v>
      </c>
      <c r="C11" s="6">
        <f>C10</f>
        <v>0.06</v>
      </c>
      <c r="D11" s="27">
        <f>B11*C11</f>
        <v>15803.561477980302</v>
      </c>
      <c r="E11" s="6">
        <f>E10</f>
        <v>0.02</v>
      </c>
      <c r="F11" s="30">
        <f>F10*(1+E11)</f>
        <v>11261.62419264</v>
      </c>
      <c r="G11" s="38">
        <f>IF(F11*L11*I11/(1-Q11*I11)&lt;N11,F11/(1-Q11*I11),IF((F11-N11)*L11*I11/(1-I11*(L11+Q11))&gt;N11,(F11-N11)/(1-(L11+Q11)*I11),F11/(1-Q11*I11)))</f>
        <v>12470.21448560719</v>
      </c>
      <c r="H11" s="38">
        <f>K10+D11</f>
        <v>92827.40385046732</v>
      </c>
      <c r="I11" s="37">
        <f>H11/B11</f>
        <v>0.3524296873706876</v>
      </c>
      <c r="J11" s="38">
        <f>G11*I11</f>
        <v>4394.873792607962</v>
      </c>
      <c r="K11" s="38">
        <f>H11-J11</f>
        <v>88432.53005785936</v>
      </c>
      <c r="L11" s="37">
        <f>L10</f>
        <v>0.14</v>
      </c>
      <c r="M11" s="52">
        <f>J11*L11</f>
        <v>615.2823309651147</v>
      </c>
      <c r="N11" s="53">
        <v>0</v>
      </c>
      <c r="O11" s="52">
        <f>IF(M11&gt;N11,N11,M11)</f>
        <v>0</v>
      </c>
      <c r="P11" s="54">
        <f>M11-O11</f>
        <v>615.2823309651147</v>
      </c>
      <c r="Q11" s="37">
        <f>Q10</f>
        <v>0.135</v>
      </c>
      <c r="R11" s="43">
        <f>J11*Q11</f>
        <v>593.3079620020749</v>
      </c>
      <c r="S11" s="38">
        <f>B11+D11-G11</f>
        <v>266726.03829204483</v>
      </c>
      <c r="T11" s="27">
        <f>IF(S11&gt;0,S11,0)</f>
        <v>266726.03829204483</v>
      </c>
      <c r="U11" s="7">
        <f>IF(T11=0,0,1)</f>
        <v>1</v>
      </c>
    </row>
    <row r="12" spans="1:21" ht="12.75">
      <c r="A12" s="7">
        <f>A11+1</f>
        <v>8</v>
      </c>
      <c r="B12" s="27">
        <f>S11</f>
        <v>266726.03829204483</v>
      </c>
      <c r="C12" s="6">
        <f>C11</f>
        <v>0.06</v>
      </c>
      <c r="D12" s="27">
        <f>B12*C12</f>
        <v>16003.562297522689</v>
      </c>
      <c r="E12" s="6">
        <f>E11</f>
        <v>0.02</v>
      </c>
      <c r="F12" s="30">
        <f>F11*(1+E12)</f>
        <v>11486.8566764928</v>
      </c>
      <c r="G12" s="38">
        <f>IF(F12*L12*I12/(1-Q12*I12)&lt;N12,F12/(1-Q12*I12),IF((F12-N12)*L12*I12/(1-I12*(L12+Q12))&gt;N12,(F12-N12)/(1-(L12+Q12)*I12),F12/(1-Q12*I12)))</f>
        <v>12872.962532310805</v>
      </c>
      <c r="H12" s="38">
        <f>K11+D12</f>
        <v>104436.09235538205</v>
      </c>
      <c r="I12" s="37">
        <f>H12/B12</f>
        <v>0.3915481706402898</v>
      </c>
      <c r="J12" s="38">
        <f>G12*I12</f>
        <v>5040.384930247288</v>
      </c>
      <c r="K12" s="38">
        <f>H12-J12</f>
        <v>99395.70742513475</v>
      </c>
      <c r="L12" s="37">
        <f>L11</f>
        <v>0.14</v>
      </c>
      <c r="M12" s="52">
        <f>J12*L12</f>
        <v>705.6538902346205</v>
      </c>
      <c r="N12" s="53">
        <v>0</v>
      </c>
      <c r="O12" s="52">
        <f>IF(M12&gt;N12,N12,M12)</f>
        <v>0</v>
      </c>
      <c r="P12" s="54">
        <f>M12-O12</f>
        <v>705.6538902346205</v>
      </c>
      <c r="Q12" s="37">
        <f>Q11</f>
        <v>0.135</v>
      </c>
      <c r="R12" s="43">
        <f>J12*Q12</f>
        <v>680.451965583384</v>
      </c>
      <c r="S12" s="38">
        <f>B12+D12-G12</f>
        <v>269856.6380572567</v>
      </c>
      <c r="T12" s="27">
        <f>IF(S12&gt;0,S12,0)</f>
        <v>269856.6380572567</v>
      </c>
      <c r="U12" s="7">
        <f>IF(T12=0,0,1)</f>
        <v>1</v>
      </c>
    </row>
    <row r="13" spans="1:21" s="46" customFormat="1" ht="12.75">
      <c r="A13" s="45">
        <f>A12+1</f>
        <v>9</v>
      </c>
      <c r="B13" s="27">
        <f>S12</f>
        <v>269856.6380572567</v>
      </c>
      <c r="C13" s="37">
        <f>C12</f>
        <v>0.06</v>
      </c>
      <c r="D13" s="38">
        <f>B13*C13</f>
        <v>16191.398283435401</v>
      </c>
      <c r="E13" s="37">
        <f>E12</f>
        <v>0.02</v>
      </c>
      <c r="F13" s="30">
        <f>F12*(1+E13)</f>
        <v>11716.593810022656</v>
      </c>
      <c r="G13" s="38">
        <f>IF(F13*L13*I13/(1-Q13*I13)&lt;N13,F13/(1-Q13*I13),IF((F13-N13)*L13*I13/(1-I13*(L13+Q13))&gt;N13,(F13-N13)/(1-(L13+Q13)*I13),F13/(1-Q13*I13)))</f>
        <v>12435.677613498181</v>
      </c>
      <c r="H13" s="38">
        <f>K12+D13</f>
        <v>115587.10570857015</v>
      </c>
      <c r="I13" s="37">
        <f>H13/B13</f>
        <v>0.428327820804043</v>
      </c>
      <c r="J13" s="38">
        <f>G13*I13</f>
        <v>5326.546692411298</v>
      </c>
      <c r="K13" s="38">
        <f>H13-J13</f>
        <v>110260.55901615885</v>
      </c>
      <c r="L13" s="37">
        <f>IF(Entrées!C15="IRPP",Entrées!C15,IF(Entrées!C15&gt;0.075,0.075,Entrées!C15))</f>
        <v>0.075</v>
      </c>
      <c r="M13" s="52">
        <f>J13*L13</f>
        <v>399.49100193084735</v>
      </c>
      <c r="N13" s="52">
        <f>IF(Entrées!C14="Célibataire",4600,9200)</f>
        <v>4600</v>
      </c>
      <c r="O13" s="52">
        <f>IF(M13&gt;N13,N13,M13)</f>
        <v>399.49100193084735</v>
      </c>
      <c r="P13" s="54">
        <f>M13-O13</f>
        <v>0</v>
      </c>
      <c r="Q13" s="37">
        <f>Q12</f>
        <v>0.135</v>
      </c>
      <c r="R13" s="43">
        <f>J13*Q13</f>
        <v>719.0838034755253</v>
      </c>
      <c r="S13" s="38">
        <f>B13+D13-G13</f>
        <v>273612.3587271939</v>
      </c>
      <c r="T13" s="27">
        <f>IF(S13&gt;0,S13,0)</f>
        <v>273612.3587271939</v>
      </c>
      <c r="U13" s="7">
        <f>IF(T13=0,0,1)</f>
        <v>1</v>
      </c>
    </row>
    <row r="14" spans="1:21" ht="12.75">
      <c r="A14" s="7">
        <f>A13+1</f>
        <v>10</v>
      </c>
      <c r="B14" s="27">
        <f>S13</f>
        <v>273612.3587271939</v>
      </c>
      <c r="C14" s="6">
        <f>C13</f>
        <v>0.06</v>
      </c>
      <c r="D14" s="27">
        <f>B14*C14</f>
        <v>16416.741523631634</v>
      </c>
      <c r="E14" s="6">
        <f>E13</f>
        <v>0.02</v>
      </c>
      <c r="F14" s="30">
        <f>F13*(1+E14)</f>
        <v>11950.925686223109</v>
      </c>
      <c r="G14" s="38">
        <f>IF(F14*L14*I14/(1-Q14*I14)&lt;N14,F14/(1-Q14*I14),IF((F14-N14)*L14*I14/(1-I14*(L14+Q14))&gt;N14,(F14-N14)/(1-(L14+Q14)*I14),F14/(1-Q14*I14)))</f>
        <v>12747.687021552927</v>
      </c>
      <c r="H14" s="38">
        <f>K13+D14</f>
        <v>126677.30053979048</v>
      </c>
      <c r="I14" s="37">
        <f>H14/B14</f>
        <v>0.4629809162461645</v>
      </c>
      <c r="J14" s="38">
        <f>G14*I14</f>
        <v>5901.935817257914</v>
      </c>
      <c r="K14" s="38">
        <f>H14-J14</f>
        <v>120775.36472253257</v>
      </c>
      <c r="L14" s="37">
        <f>L13</f>
        <v>0.075</v>
      </c>
      <c r="M14" s="52">
        <f>J14*L14</f>
        <v>442.64518629434355</v>
      </c>
      <c r="N14" s="52">
        <f>N13</f>
        <v>4600</v>
      </c>
      <c r="O14" s="52">
        <f>IF(M14&gt;N14,N14,M14)</f>
        <v>442.64518629434355</v>
      </c>
      <c r="P14" s="54">
        <f>M14-O14</f>
        <v>0</v>
      </c>
      <c r="Q14" s="37">
        <f>Q13</f>
        <v>0.135</v>
      </c>
      <c r="R14" s="43">
        <f>J14*Q14</f>
        <v>796.7613353298185</v>
      </c>
      <c r="S14" s="38">
        <f>B14+D14-G14</f>
        <v>277281.4132292726</v>
      </c>
      <c r="T14" s="27">
        <f>IF(S14&gt;0,S14,0)</f>
        <v>277281.4132292726</v>
      </c>
      <c r="U14" s="7">
        <f>IF(T14=0,0,1)</f>
        <v>1</v>
      </c>
    </row>
    <row r="15" spans="1:21" ht="12.75">
      <c r="A15" s="7">
        <f>A14+1</f>
        <v>11</v>
      </c>
      <c r="B15" s="27">
        <f>S14</f>
        <v>277281.4132292726</v>
      </c>
      <c r="C15" s="6">
        <f>C14</f>
        <v>0.06</v>
      </c>
      <c r="D15" s="27">
        <f>B15*C15</f>
        <v>16636.884793756355</v>
      </c>
      <c r="E15" s="6">
        <f>E14</f>
        <v>0.02</v>
      </c>
      <c r="F15" s="30">
        <f>F14*(1+E15)</f>
        <v>12189.944199947571</v>
      </c>
      <c r="G15" s="38">
        <f>IF(F15*L15*I15/(1-Q15*I15)&lt;N15,F15/(1-Q15*I15),IF((F15-N15)*L15*I15/(1-I15*(L15+Q15))&gt;N15,(F15-N15)/(1-(L15+Q15)*I15),F15/(1-Q15*I15)))</f>
        <v>13063.94709657678</v>
      </c>
      <c r="H15" s="38">
        <f>K14+D15</f>
        <v>137412.24951628892</v>
      </c>
      <c r="I15" s="37">
        <f>H15/B15</f>
        <v>0.4955696377768689</v>
      </c>
      <c r="J15" s="38">
        <f>G15*I15</f>
        <v>6474.095530586733</v>
      </c>
      <c r="K15" s="38">
        <f>H15-J15</f>
        <v>130938.15398570219</v>
      </c>
      <c r="L15" s="37">
        <f>L14</f>
        <v>0.075</v>
      </c>
      <c r="M15" s="52">
        <f>J15*L15</f>
        <v>485.55716479400496</v>
      </c>
      <c r="N15" s="52">
        <f>N14</f>
        <v>4600</v>
      </c>
      <c r="O15" s="52">
        <f>IF(M15&gt;N15,N15,M15)</f>
        <v>485.55716479400496</v>
      </c>
      <c r="P15" s="54">
        <f>M15-O15</f>
        <v>0</v>
      </c>
      <c r="Q15" s="37">
        <f>Q14</f>
        <v>0.135</v>
      </c>
      <c r="R15" s="43">
        <f>J15*Q15</f>
        <v>874.002896629209</v>
      </c>
      <c r="S15" s="38">
        <f>B15+D15-G15</f>
        <v>280854.35092645214</v>
      </c>
      <c r="T15" s="27">
        <f>IF(S15&gt;0,S15,0)</f>
        <v>280854.35092645214</v>
      </c>
      <c r="U15" s="7">
        <f>IF(T15=0,0,1)</f>
        <v>1</v>
      </c>
    </row>
    <row r="16" spans="1:21" ht="12.75">
      <c r="A16" s="7">
        <f>A15+1</f>
        <v>12</v>
      </c>
      <c r="B16" s="27">
        <f>S15</f>
        <v>280854.35092645214</v>
      </c>
      <c r="C16" s="6">
        <f>C15</f>
        <v>0.06</v>
      </c>
      <c r="D16" s="27">
        <f>B16*C16</f>
        <v>16851.26105558713</v>
      </c>
      <c r="E16" s="6">
        <f>E15</f>
        <v>0.02</v>
      </c>
      <c r="F16" s="30">
        <f>F15*(1+E16)</f>
        <v>12433.743083946523</v>
      </c>
      <c r="G16" s="38">
        <f>IF(F16*L16*I16/(1-Q16*I16)&lt;N16,F16/(1-Q16*I16),IF((F16-N16)*L16*I16/(1-I16*(L16+Q16))&gt;N16,(F16-N16)/(1-(L16+Q16)*I16),F16/(1-Q16*I16)))</f>
        <v>13384.56740407937</v>
      </c>
      <c r="H16" s="38">
        <f>K15+D16</f>
        <v>147789.41504128932</v>
      </c>
      <c r="I16" s="37">
        <f>H16/B16</f>
        <v>0.5262137280543366</v>
      </c>
      <c r="J16" s="38">
        <f>G16*I16</f>
        <v>7043.143112095159</v>
      </c>
      <c r="K16" s="38">
        <f>H16-J16</f>
        <v>140746.27192919416</v>
      </c>
      <c r="L16" s="37">
        <f>L15</f>
        <v>0.075</v>
      </c>
      <c r="M16" s="52">
        <f>J16*L16</f>
        <v>528.2357334071369</v>
      </c>
      <c r="N16" s="52">
        <f>N15</f>
        <v>4600</v>
      </c>
      <c r="O16" s="52">
        <f>IF(M16&gt;N16,N16,M16)</f>
        <v>528.2357334071369</v>
      </c>
      <c r="P16" s="54">
        <f>M16-O16</f>
        <v>0</v>
      </c>
      <c r="Q16" s="37">
        <f>Q15</f>
        <v>0.135</v>
      </c>
      <c r="R16" s="43">
        <f>J16*Q16</f>
        <v>950.8243201328465</v>
      </c>
      <c r="S16" s="38">
        <f>B16+D16-G16</f>
        <v>284321.0445779599</v>
      </c>
      <c r="T16" s="27">
        <f>IF(S16&gt;0,S16,0)</f>
        <v>284321.0445779599</v>
      </c>
      <c r="U16" s="7">
        <f>IF(T16=0,0,1)</f>
        <v>1</v>
      </c>
    </row>
    <row r="17" spans="1:21" ht="12.75">
      <c r="A17" s="7">
        <f>A16+1</f>
        <v>13</v>
      </c>
      <c r="B17" s="27">
        <f>S16</f>
        <v>284321.0445779599</v>
      </c>
      <c r="C17" s="6">
        <f>C16</f>
        <v>0.06</v>
      </c>
      <c r="D17" s="27">
        <f>B17*C17</f>
        <v>17059.262674677593</v>
      </c>
      <c r="E17" s="6">
        <f>E16</f>
        <v>0.02</v>
      </c>
      <c r="F17" s="30">
        <f>F16*(1+E17)</f>
        <v>12682.417945625453</v>
      </c>
      <c r="G17" s="38">
        <f>IF(F17*L17*I17/(1-Q17*I17)&lt;N17,F17/(1-Q17*I17),IF((F17-N17)*L17*I17/(1-I17*(L17+Q17))&gt;N17,(F17-N17)/(1-(L17+Q17)*I17),F17/(1-Q17*I17)))</f>
        <v>13709.662267962462</v>
      </c>
      <c r="H17" s="38">
        <f>K16+D17</f>
        <v>157805.53460387175</v>
      </c>
      <c r="I17" s="37">
        <f>H17/B17</f>
        <v>0.5550258681629244</v>
      </c>
      <c r="J17" s="38">
        <f>G17*I17</f>
        <v>7609.217202496353</v>
      </c>
      <c r="K17" s="38">
        <f>H17-J17</f>
        <v>150196.3174013754</v>
      </c>
      <c r="L17" s="37">
        <f>L16</f>
        <v>0.075</v>
      </c>
      <c r="M17" s="52">
        <f>J17*L17</f>
        <v>570.6912901872264</v>
      </c>
      <c r="N17" s="52">
        <f>N16</f>
        <v>4600</v>
      </c>
      <c r="O17" s="52">
        <f>IF(M17&gt;N17,N17,M17)</f>
        <v>570.6912901872264</v>
      </c>
      <c r="P17" s="54">
        <f>M17-O17</f>
        <v>0</v>
      </c>
      <c r="Q17" s="37">
        <f>Q16</f>
        <v>0.135</v>
      </c>
      <c r="R17" s="43">
        <f>J17*Q17</f>
        <v>1027.2443223370078</v>
      </c>
      <c r="S17" s="38">
        <f>B17+D17-G17</f>
        <v>287670.64498467505</v>
      </c>
      <c r="T17" s="27">
        <f>IF(S17&gt;0,S17,0)</f>
        <v>287670.64498467505</v>
      </c>
      <c r="U17" s="7">
        <f>IF(T17=0,0,1)</f>
        <v>1</v>
      </c>
    </row>
    <row r="18" spans="1:21" ht="12.75">
      <c r="A18" s="7">
        <f>A17+1</f>
        <v>14</v>
      </c>
      <c r="B18" s="27">
        <f>S17</f>
        <v>287670.64498467505</v>
      </c>
      <c r="C18" s="6">
        <f>C17</f>
        <v>0.06</v>
      </c>
      <c r="D18" s="27">
        <f>B18*C18</f>
        <v>17260.238699080503</v>
      </c>
      <c r="E18" s="6">
        <f>E17</f>
        <v>0.02</v>
      </c>
      <c r="F18" s="30">
        <f>F17*(1+E18)</f>
        <v>12936.066304537962</v>
      </c>
      <c r="G18" s="38">
        <f>IF(F18*L18*I18/(1-Q18*I18)&lt;N18,F18/(1-Q18*I18),IF((F18-N18)*L18*I18/(1-I18*(L18+Q18))&gt;N18,(F18-N18)/(1-(L18+Q18)*I18),F18/(1-Q18*I18)))</f>
        <v>14039.350489864188</v>
      </c>
      <c r="H18" s="38">
        <f>K17+D18</f>
        <v>167456.5561004559</v>
      </c>
      <c r="I18" s="37">
        <f>H18/B18</f>
        <v>0.5821120751106764</v>
      </c>
      <c r="J18" s="38">
        <f>G18*I18</f>
        <v>8172.4754468609335</v>
      </c>
      <c r="K18" s="38">
        <f>H18-J18</f>
        <v>159284.08065359495</v>
      </c>
      <c r="L18" s="37">
        <f>L17</f>
        <v>0.075</v>
      </c>
      <c r="M18" s="52">
        <f>J18*L18</f>
        <v>612.93565851457</v>
      </c>
      <c r="N18" s="52">
        <f>N17</f>
        <v>4600</v>
      </c>
      <c r="O18" s="52">
        <f>IF(M18&gt;N18,N18,M18)</f>
        <v>612.93565851457</v>
      </c>
      <c r="P18" s="54">
        <f>M18-O18</f>
        <v>0</v>
      </c>
      <c r="Q18" s="37">
        <f>Q17</f>
        <v>0.135</v>
      </c>
      <c r="R18" s="43">
        <f>J18*Q18</f>
        <v>1103.2841853262262</v>
      </c>
      <c r="S18" s="38">
        <f>B18+D18-G18</f>
        <v>290891.53319389134</v>
      </c>
      <c r="T18" s="27">
        <f>IF(S18&gt;0,S18,0)</f>
        <v>290891.53319389134</v>
      </c>
      <c r="U18" s="7">
        <f>IF(T18=0,0,1)</f>
        <v>1</v>
      </c>
    </row>
    <row r="19" spans="1:21" ht="12.75">
      <c r="A19" s="7">
        <f>A18+1</f>
        <v>15</v>
      </c>
      <c r="B19" s="27">
        <f>S18</f>
        <v>290891.53319389134</v>
      </c>
      <c r="C19" s="6">
        <f>C18</f>
        <v>0.06</v>
      </c>
      <c r="D19" s="27">
        <f>B19*C19</f>
        <v>17453.49199163348</v>
      </c>
      <c r="E19" s="6">
        <f>E18</f>
        <v>0.02</v>
      </c>
      <c r="F19" s="30">
        <f>F18*(1+E19)</f>
        <v>13194.787630628722</v>
      </c>
      <c r="G19" s="38">
        <f>IF(F19*L19*I19/(1-Q19*I19)&lt;N19,F19/(1-Q19*I19),IF((F19-N19)*L19*I19/(1-I19*(L19+Q19))&gt;N19,(F19-N19)/(1-(L19+Q19)*I19),F19/(1-Q19*I19)))</f>
        <v>14373.755078961125</v>
      </c>
      <c r="H19" s="38">
        <f>K18+D19</f>
        <v>176737.57264522844</v>
      </c>
      <c r="I19" s="37">
        <f>H19/B19</f>
        <v>0.6075720757655242</v>
      </c>
      <c r="J19" s="38">
        <f>G19*I19</f>
        <v>8733.092209869657</v>
      </c>
      <c r="K19" s="38">
        <f>H19-J19</f>
        <v>168004.4804353588</v>
      </c>
      <c r="L19" s="37">
        <f>L18</f>
        <v>0.075</v>
      </c>
      <c r="M19" s="52">
        <f>J19*L19</f>
        <v>654.9819157402243</v>
      </c>
      <c r="N19" s="52">
        <f>N18</f>
        <v>4600</v>
      </c>
      <c r="O19" s="52">
        <f>IF(M19&gt;N19,N19,M19)</f>
        <v>654.9819157402243</v>
      </c>
      <c r="P19" s="54">
        <f>M19-O19</f>
        <v>0</v>
      </c>
      <c r="Q19" s="37">
        <f>Q18</f>
        <v>0.135</v>
      </c>
      <c r="R19" s="43">
        <f>J19*Q19</f>
        <v>1178.9674483324038</v>
      </c>
      <c r="S19" s="38">
        <f>B19+D19-G19</f>
        <v>293971.2701065637</v>
      </c>
      <c r="T19" s="27">
        <f>IF(S19&gt;0,S19,0)</f>
        <v>293971.2701065637</v>
      </c>
      <c r="U19" s="7">
        <f>IF(T19=0,0,1)</f>
        <v>1</v>
      </c>
    </row>
    <row r="20" spans="1:21" ht="12.75">
      <c r="A20" s="7">
        <f>A19+1</f>
        <v>16</v>
      </c>
      <c r="B20" s="27">
        <f>S19</f>
        <v>293971.2701065637</v>
      </c>
      <c r="C20" s="6">
        <f>C19</f>
        <v>0.06</v>
      </c>
      <c r="D20" s="27">
        <f>B20*C20</f>
        <v>17638.27620639382</v>
      </c>
      <c r="E20" s="6">
        <f>E19</f>
        <v>0.02</v>
      </c>
      <c r="F20" s="30">
        <f>F19*(1+E20)</f>
        <v>13458.683383241296</v>
      </c>
      <c r="G20" s="38">
        <f>IF(F20*L20*I20/(1-Q20*I20)&lt;N20,F20/(1-Q20*I20),IF((F20-N20)*L20*I20/(1-I20*(L20+Q20))&gt;N20,(F20-N20)/(1-(L20+Q20)*I20),F20/(1-Q20*I20)))</f>
        <v>14713.002992267458</v>
      </c>
      <c r="H20" s="38">
        <f>K19+D20</f>
        <v>185642.7566417526</v>
      </c>
      <c r="I20" s="37">
        <f>H20/B20</f>
        <v>0.6314996583661311</v>
      </c>
      <c r="J20" s="38">
        <f>G20*I20</f>
        <v>9291.256363156765</v>
      </c>
      <c r="K20" s="38">
        <f>H20-J20</f>
        <v>176351.50027859583</v>
      </c>
      <c r="L20" s="37">
        <f>L19</f>
        <v>0.075</v>
      </c>
      <c r="M20" s="52">
        <f>J20*L20</f>
        <v>696.8442272367573</v>
      </c>
      <c r="N20" s="52">
        <f>N19</f>
        <v>4600</v>
      </c>
      <c r="O20" s="52">
        <f>IF(M20&gt;N20,N20,M20)</f>
        <v>696.8442272367573</v>
      </c>
      <c r="P20" s="54">
        <f>M20-O20</f>
        <v>0</v>
      </c>
      <c r="Q20" s="37">
        <f>Q19</f>
        <v>0.135</v>
      </c>
      <c r="R20" s="43">
        <f>J20*Q20</f>
        <v>1254.3196090261633</v>
      </c>
      <c r="S20" s="38">
        <f>B20+D20-G20</f>
        <v>296896.54332069005</v>
      </c>
      <c r="T20" s="27">
        <f>IF(S20&gt;0,S20,0)</f>
        <v>296896.54332069005</v>
      </c>
      <c r="U20" s="7">
        <f>IF(T20=0,0,1)</f>
        <v>1</v>
      </c>
    </row>
    <row r="21" spans="1:21" ht="12.75">
      <c r="A21" s="7">
        <f>A20+1</f>
        <v>17</v>
      </c>
      <c r="B21" s="27">
        <f>S20</f>
        <v>296896.54332069005</v>
      </c>
      <c r="C21" s="6">
        <f>C20</f>
        <v>0.06</v>
      </c>
      <c r="D21" s="27">
        <f>B21*C21</f>
        <v>17813.792599241402</v>
      </c>
      <c r="E21" s="6">
        <f>E20</f>
        <v>0.02</v>
      </c>
      <c r="F21" s="30">
        <f>F20*(1+E21)</f>
        <v>13727.857050906123</v>
      </c>
      <c r="G21" s="38">
        <f>IF(F21*L21*I21/(1-Q21*I21)&lt;N21,F21/(1-Q21*I21),IF((F21-N21)*L21*I21/(1-I21*(L21+Q21))&gt;N21,(F21-N21)/(1-(L21+Q21)*I21),F21/(1-Q21*I21)))</f>
        <v>15057.224885068292</v>
      </c>
      <c r="H21" s="38">
        <f>K20+D21</f>
        <v>194165.29287783723</v>
      </c>
      <c r="I21" s="37">
        <f>H21/B21</f>
        <v>0.6539830026519082</v>
      </c>
      <c r="J21" s="38">
        <f>G21*I21</f>
        <v>9847.169141941995</v>
      </c>
      <c r="K21" s="38">
        <f>H21-J21</f>
        <v>184318.12373589523</v>
      </c>
      <c r="L21" s="37">
        <f>L20</f>
        <v>0.075</v>
      </c>
      <c r="M21" s="52">
        <f>J21*L21</f>
        <v>738.5376856456496</v>
      </c>
      <c r="N21" s="52">
        <f>N20</f>
        <v>4600</v>
      </c>
      <c r="O21" s="52">
        <f>IF(M21&gt;N21,N21,M21)</f>
        <v>738.5376856456496</v>
      </c>
      <c r="P21" s="54">
        <f>M21-O21</f>
        <v>0</v>
      </c>
      <c r="Q21" s="37">
        <f>Q20</f>
        <v>0.135</v>
      </c>
      <c r="R21" s="43">
        <f>J21*Q21</f>
        <v>1329.3678341621694</v>
      </c>
      <c r="S21" s="38">
        <f>B21+D21-G21</f>
        <v>299653.11103486316</v>
      </c>
      <c r="T21" s="27">
        <f>IF(S21&gt;0,S21,0)</f>
        <v>299653.11103486316</v>
      </c>
      <c r="U21" s="7">
        <f>IF(T21=0,0,1)</f>
        <v>1</v>
      </c>
    </row>
    <row r="22" spans="1:21" ht="12.75">
      <c r="A22" s="7">
        <f>A21+1</f>
        <v>18</v>
      </c>
      <c r="B22" s="27">
        <f>S21</f>
        <v>299653.11103486316</v>
      </c>
      <c r="C22" s="6">
        <f>C21</f>
        <v>0.06</v>
      </c>
      <c r="D22" s="27">
        <f>B22*C22</f>
        <v>17979.18666209179</v>
      </c>
      <c r="E22" s="6">
        <f>E21</f>
        <v>0.02</v>
      </c>
      <c r="F22" s="30">
        <f>F21*(1+E22)</f>
        <v>14002.414191924245</v>
      </c>
      <c r="G22" s="38">
        <f>IF(F22*L22*I22/(1-Q22*I22)&lt;N22,F22/(1-Q22*I22),IF((F22-N22)*L22*I22/(1-I22*(L22+Q22))&gt;N22,(F22-N22)/(1-(L22+Q22)*I22),F22/(1-Q22*I22)))</f>
        <v>15406.554870728856</v>
      </c>
      <c r="H22" s="38">
        <f>K21+D22</f>
        <v>202297.31039798702</v>
      </c>
      <c r="I22" s="37">
        <f>H22/B22</f>
        <v>0.6751049895639185</v>
      </c>
      <c r="J22" s="38">
        <f>G22*I22</f>
        <v>10401.042065219342</v>
      </c>
      <c r="K22" s="38">
        <f>H22-J22</f>
        <v>191896.26833276768</v>
      </c>
      <c r="L22" s="37">
        <f>L21</f>
        <v>0.075</v>
      </c>
      <c r="M22" s="52">
        <f>J22*L22</f>
        <v>780.0781548914507</v>
      </c>
      <c r="N22" s="52">
        <f>N21</f>
        <v>4600</v>
      </c>
      <c r="O22" s="52">
        <f>IF(M22&gt;N22,N22,M22)</f>
        <v>780.0781548914507</v>
      </c>
      <c r="P22" s="54">
        <f>M22-O22</f>
        <v>0</v>
      </c>
      <c r="Q22" s="37">
        <f>Q21</f>
        <v>0.135</v>
      </c>
      <c r="R22" s="43">
        <f>J22*Q22</f>
        <v>1404.1406788046113</v>
      </c>
      <c r="S22" s="38">
        <f>B22+D22-G22</f>
        <v>302225.7428262261</v>
      </c>
      <c r="T22" s="27">
        <f>IF(S22&gt;0,S22,0)</f>
        <v>302225.7428262261</v>
      </c>
      <c r="U22" s="7">
        <f>IF(T22=0,0,1)</f>
        <v>1</v>
      </c>
    </row>
    <row r="23" spans="1:21" ht="12.75">
      <c r="A23" s="7">
        <f>A22+1</f>
        <v>19</v>
      </c>
      <c r="B23" s="27">
        <f>S22</f>
        <v>302225.7428262261</v>
      </c>
      <c r="C23" s="6">
        <f>C22</f>
        <v>0.06</v>
      </c>
      <c r="D23" s="27">
        <f>B23*C23</f>
        <v>18133.544569573565</v>
      </c>
      <c r="E23" s="6">
        <f>E22</f>
        <v>0.02</v>
      </c>
      <c r="F23" s="30">
        <f>F22*(1+E23)</f>
        <v>14282.46247576273</v>
      </c>
      <c r="G23" s="38">
        <f>IF(F23*L23*I23/(1-Q23*I23)&lt;N23,F23/(1-Q23*I23),IF((F23-N23)*L23*I23/(1-I23*(L23+Q23))&gt;N23,(F23-N23)/(1-(L23+Q23)*I23),F23/(1-Q23*I23)))</f>
        <v>15761.130288724058</v>
      </c>
      <c r="H23" s="38">
        <f>K22+D23</f>
        <v>210029.81290234125</v>
      </c>
      <c r="I23" s="37">
        <f>H23/B23</f>
        <v>0.6949434913726203</v>
      </c>
      <c r="J23" s="38">
        <f>G23*I23</f>
        <v>10953.094910824653</v>
      </c>
      <c r="K23" s="38">
        <f>H23-J23</f>
        <v>199076.7179915166</v>
      </c>
      <c r="L23" s="37">
        <f>L22</f>
        <v>0.075</v>
      </c>
      <c r="M23" s="52">
        <f>J23*L23</f>
        <v>821.4821183118489</v>
      </c>
      <c r="N23" s="52">
        <f>N22</f>
        <v>4600</v>
      </c>
      <c r="O23" s="52">
        <f>IF(M23&gt;N23,N23,M23)</f>
        <v>821.4821183118489</v>
      </c>
      <c r="P23" s="54">
        <f>M23-O23</f>
        <v>0</v>
      </c>
      <c r="Q23" s="37">
        <f>Q22</f>
        <v>0.135</v>
      </c>
      <c r="R23" s="43">
        <f>J23*Q23</f>
        <v>1478.6678129613283</v>
      </c>
      <c r="S23" s="38">
        <f>B23+D23-G23</f>
        <v>304598.1571070756</v>
      </c>
      <c r="T23" s="27">
        <f>IF(S23&gt;0,S23,0)</f>
        <v>304598.1571070756</v>
      </c>
      <c r="U23" s="7">
        <f>IF(T23=0,0,1)</f>
        <v>1</v>
      </c>
    </row>
    <row r="24" spans="1:21" ht="12.75">
      <c r="A24" s="7">
        <f>A23+1</f>
        <v>20</v>
      </c>
      <c r="B24" s="27">
        <f>S23</f>
        <v>304598.1571070756</v>
      </c>
      <c r="C24" s="6">
        <f>C23</f>
        <v>0.06</v>
      </c>
      <c r="D24" s="27">
        <f>B24*C24</f>
        <v>18275.889426424535</v>
      </c>
      <c r="E24" s="6">
        <f>E23</f>
        <v>0.02</v>
      </c>
      <c r="F24" s="30">
        <f>F23*(1+E24)</f>
        <v>14568.111725277984</v>
      </c>
      <c r="G24" s="38">
        <f>IF(F24*L24*I24/(1-Q24*I24)&lt;N24,F24/(1-Q24*I24),IF((F24-N24)*L24*I24/(1-I24*(L24+Q24))&gt;N24,(F24-N24)/(1-(L24+Q24)*I24),F24/(1-Q24*I24)))</f>
        <v>16121.091479321472</v>
      </c>
      <c r="H24" s="38">
        <f>K23+D24</f>
        <v>217352.60741794115</v>
      </c>
      <c r="I24" s="37">
        <f>H24/B24</f>
        <v>0.7135716429877644</v>
      </c>
      <c r="J24" s="38">
        <f>G24*I24</f>
        <v>11503.553733655473</v>
      </c>
      <c r="K24" s="38">
        <f>H24-J24</f>
        <v>205849.05368428567</v>
      </c>
      <c r="L24" s="37">
        <f>L23</f>
        <v>0.075</v>
      </c>
      <c r="M24" s="52">
        <f>J24*L24</f>
        <v>862.7665300241605</v>
      </c>
      <c r="N24" s="52">
        <f>N23</f>
        <v>4600</v>
      </c>
      <c r="O24" s="52">
        <f>IF(M24&gt;N24,N24,M24)</f>
        <v>862.7665300241605</v>
      </c>
      <c r="P24" s="54">
        <f>M24-O24</f>
        <v>0</v>
      </c>
      <c r="Q24" s="37">
        <f>Q23</f>
        <v>0.135</v>
      </c>
      <c r="R24" s="43">
        <f>J24*Q24</f>
        <v>1552.979754043489</v>
      </c>
      <c r="S24" s="38">
        <f>B24+D24-G24</f>
        <v>306752.95505417866</v>
      </c>
      <c r="T24" s="27">
        <f>IF(S24&gt;0,S24,0)</f>
        <v>306752.95505417866</v>
      </c>
      <c r="U24" s="7">
        <f>IF(T24=0,0,1)</f>
        <v>1</v>
      </c>
    </row>
    <row r="25" spans="1:21" ht="12.75">
      <c r="A25" s="7">
        <f>A24+1</f>
        <v>21</v>
      </c>
      <c r="B25" s="27">
        <f>S24</f>
        <v>306752.95505417866</v>
      </c>
      <c r="C25" s="6">
        <f>C24</f>
        <v>0.06</v>
      </c>
      <c r="D25" s="27">
        <f>B25*C25</f>
        <v>18405.17730325072</v>
      </c>
      <c r="E25" s="6">
        <f>E24</f>
        <v>0.02</v>
      </c>
      <c r="F25" s="30">
        <f>F24*(1+E25)</f>
        <v>14859.473959783543</v>
      </c>
      <c r="G25" s="38">
        <f>IF(F25*L25*I25/(1-Q25*I25)&lt;N25,F25/(1-Q25*I25),IF((F25-N25)*L25*I25/(1-I25*(L25+Q25))&gt;N25,(F25-N25)/(1-(L25+Q25)*I25),F25/(1-Q25*I25)))</f>
        <v>16486.58156291121</v>
      </c>
      <c r="H25" s="38">
        <f>K24+D25</f>
        <v>224254.23098753637</v>
      </c>
      <c r="I25" s="37">
        <f>H25/B25</f>
        <v>0.7310580950978243</v>
      </c>
      <c r="J25" s="38">
        <f>G25*I25</f>
        <v>12052.64891205678</v>
      </c>
      <c r="K25" s="38">
        <f>H25-J25</f>
        <v>212201.5820754796</v>
      </c>
      <c r="L25" s="37">
        <f>L24</f>
        <v>0.075</v>
      </c>
      <c r="M25" s="52">
        <f>J25*L25</f>
        <v>903.9486684042585</v>
      </c>
      <c r="N25" s="52">
        <f>N24</f>
        <v>4600</v>
      </c>
      <c r="O25" s="52">
        <f>IF(M25&gt;N25,N25,M25)</f>
        <v>903.9486684042585</v>
      </c>
      <c r="P25" s="54">
        <f>M25-O25</f>
        <v>0</v>
      </c>
      <c r="Q25" s="37">
        <f>Q24</f>
        <v>0.135</v>
      </c>
      <c r="R25" s="43">
        <f>J25*Q25</f>
        <v>1627.1076031276655</v>
      </c>
      <c r="S25" s="38">
        <f>B25+D25-G25</f>
        <v>308671.55079451815</v>
      </c>
      <c r="T25" s="27">
        <f>IF(S25&gt;0,S25,0)</f>
        <v>308671.55079451815</v>
      </c>
      <c r="U25" s="7">
        <f>IF(T25=0,0,1)</f>
        <v>1</v>
      </c>
    </row>
    <row r="26" spans="1:21" ht="12.75">
      <c r="A26" s="7">
        <f>A25+1</f>
        <v>22</v>
      </c>
      <c r="B26" s="27">
        <f>S25</f>
        <v>308671.55079451815</v>
      </c>
      <c r="C26" s="6">
        <f>C25</f>
        <v>0.06</v>
      </c>
      <c r="D26" s="27">
        <f>B26*C26</f>
        <v>18520.293047671086</v>
      </c>
      <c r="E26" s="6">
        <f>E25</f>
        <v>0.02</v>
      </c>
      <c r="F26" s="30">
        <f>F25*(1+E26)</f>
        <v>15156.663438979214</v>
      </c>
      <c r="G26" s="38">
        <f>IF(F26*L26*I26/(1-Q26*I26)&lt;N26,F26/(1-Q26*I26),IF((F26-N26)*L26*I26/(1-I26*(L26+Q26))&gt;N26,(F26-N26)/(1-(L26+Q26)*I26),F26/(1-Q26*I26)))</f>
        <v>16857.746221489328</v>
      </c>
      <c r="H26" s="38">
        <f>K25+D26</f>
        <v>230721.87512315068</v>
      </c>
      <c r="I26" s="37">
        <f>H26/B26</f>
        <v>0.7474672496680513</v>
      </c>
      <c r="J26" s="38">
        <f>G26*I26</f>
        <v>12600.613203778612</v>
      </c>
      <c r="K26" s="38">
        <f>H26-J26</f>
        <v>218121.26191937207</v>
      </c>
      <c r="L26" s="37">
        <f>L25</f>
        <v>0.075</v>
      </c>
      <c r="M26" s="52">
        <f>J26*L26</f>
        <v>945.0459902833959</v>
      </c>
      <c r="N26" s="52">
        <f>N25</f>
        <v>4600</v>
      </c>
      <c r="O26" s="52">
        <f>IF(M26&gt;N26,N26,M26)</f>
        <v>945.0459902833959</v>
      </c>
      <c r="P26" s="54">
        <f>M26-O26</f>
        <v>0</v>
      </c>
      <c r="Q26" s="37">
        <f>Q25</f>
        <v>0.135</v>
      </c>
      <c r="R26" s="43">
        <f>J26*Q26</f>
        <v>1701.0827825101128</v>
      </c>
      <c r="S26" s="38">
        <f>B26+D26-G26</f>
        <v>310334.0976206999</v>
      </c>
      <c r="T26" s="27">
        <f>IF(S26&gt;0,S26,0)</f>
        <v>310334.0976206999</v>
      </c>
      <c r="U26" s="7">
        <f>IF(T26=0,0,1)</f>
        <v>1</v>
      </c>
    </row>
    <row r="27" spans="1:21" ht="12.75">
      <c r="A27" s="7">
        <f>A26+1</f>
        <v>23</v>
      </c>
      <c r="B27" s="27">
        <f>S26</f>
        <v>310334.0976206999</v>
      </c>
      <c r="C27" s="6">
        <f>C26</f>
        <v>0.06</v>
      </c>
      <c r="D27" s="27">
        <f>B27*C27</f>
        <v>18620.045857241992</v>
      </c>
      <c r="E27" s="6">
        <f>E26</f>
        <v>0.02</v>
      </c>
      <c r="F27" s="30">
        <f>F26*(1+E27)</f>
        <v>15459.796707758798</v>
      </c>
      <c r="G27" s="38">
        <f>IF(F27*L27*I27/(1-Q27*I27)&lt;N27,F27/(1-Q27*I27),IF((F27-N27)*L27*I27/(1-I27*(L27+Q27))&gt;N27,(F27-N27)/(1-(L27+Q27)*I27),F27/(1-Q27*I27)))</f>
        <v>17234.73347924443</v>
      </c>
      <c r="H27" s="38">
        <f>K26+D27</f>
        <v>236741.30777661406</v>
      </c>
      <c r="I27" s="37">
        <f>H27/B27</f>
        <v>0.7628594781936168</v>
      </c>
      <c r="J27" s="38">
        <f>G27*I27</f>
        <v>13147.679788782463</v>
      </c>
      <c r="K27" s="38">
        <f>H27-J27</f>
        <v>223593.6279878316</v>
      </c>
      <c r="L27" s="37">
        <f>L26</f>
        <v>0.075</v>
      </c>
      <c r="M27" s="52">
        <f>J27*L27</f>
        <v>986.0759841586847</v>
      </c>
      <c r="N27" s="52">
        <f>N26</f>
        <v>4600</v>
      </c>
      <c r="O27" s="52">
        <f>IF(M27&gt;N27,N27,M27)</f>
        <v>986.0759841586847</v>
      </c>
      <c r="P27" s="54">
        <f>M27-O27</f>
        <v>0</v>
      </c>
      <c r="Q27" s="37">
        <f>Q26</f>
        <v>0.135</v>
      </c>
      <c r="R27" s="43">
        <f>J27*Q27</f>
        <v>1774.9367714856326</v>
      </c>
      <c r="S27" s="38">
        <f>B27+D27-G27</f>
        <v>311719.40999869746</v>
      </c>
      <c r="T27" s="27">
        <f>IF(S27&gt;0,S27,0)</f>
        <v>311719.40999869746</v>
      </c>
      <c r="U27" s="7">
        <f>IF(T27=0,0,1)</f>
        <v>1</v>
      </c>
    </row>
    <row r="28" spans="1:21" ht="12.75">
      <c r="A28" s="7">
        <f>A27+1</f>
        <v>24</v>
      </c>
      <c r="B28" s="27">
        <f>S27</f>
        <v>311719.40999869746</v>
      </c>
      <c r="C28" s="6">
        <f>C27</f>
        <v>0.06</v>
      </c>
      <c r="D28" s="27">
        <f>B28*C28</f>
        <v>18703.164599921845</v>
      </c>
      <c r="E28" s="6">
        <f>E27</f>
        <v>0.02</v>
      </c>
      <c r="F28" s="30">
        <f>F27*(1+E28)</f>
        <v>15768.992641913974</v>
      </c>
      <c r="G28" s="38">
        <f>IF(F28*L28*I28/(1-Q28*I28)&lt;N28,F28/(1-Q28*I28),IF((F28-N28)*L28*I28/(1-I28*(L28+Q28))&gt;N28,(F28-N28)/(1-(L28+Q28)*I28),F28/(1-Q28*I28)))</f>
        <v>17617.693478539404</v>
      </c>
      <c r="H28" s="38">
        <f>K27+D28</f>
        <v>242296.79258775344</v>
      </c>
      <c r="I28" s="37">
        <f>H28/B28</f>
        <v>0.7772913229521572</v>
      </c>
      <c r="J28" s="38">
        <f>G28*I28</f>
        <v>13694.080271299486</v>
      </c>
      <c r="K28" s="38">
        <f>H28-J28</f>
        <v>228602.71231645395</v>
      </c>
      <c r="L28" s="37">
        <f>L27</f>
        <v>0.075</v>
      </c>
      <c r="M28" s="52">
        <f>J28*L28</f>
        <v>1027.0560203474615</v>
      </c>
      <c r="N28" s="52">
        <f>N27</f>
        <v>4600</v>
      </c>
      <c r="O28" s="52">
        <f>IF(M28&gt;N28,N28,M28)</f>
        <v>1027.0560203474615</v>
      </c>
      <c r="P28" s="54">
        <f>M28-O28</f>
        <v>0</v>
      </c>
      <c r="Q28" s="37">
        <f>Q27</f>
        <v>0.135</v>
      </c>
      <c r="R28" s="43">
        <f>J28*Q28</f>
        <v>1848.7008366254308</v>
      </c>
      <c r="S28" s="38">
        <f>B28+D28-G28</f>
        <v>312804.8811200799</v>
      </c>
      <c r="T28" s="27">
        <f>IF(S28&gt;0,S28,0)</f>
        <v>312804.8811200799</v>
      </c>
      <c r="U28" s="7">
        <f>IF(T28=0,0,1)</f>
        <v>1</v>
      </c>
    </row>
    <row r="29" spans="1:21" ht="12.75">
      <c r="A29" s="7">
        <f>A28+1</f>
        <v>25</v>
      </c>
      <c r="B29" s="27">
        <f>S28</f>
        <v>312804.8811200799</v>
      </c>
      <c r="C29" s="6">
        <f>C28</f>
        <v>0.06</v>
      </c>
      <c r="D29" s="27">
        <f>B29*C29</f>
        <v>18768.292867204793</v>
      </c>
      <c r="E29" s="6">
        <f>E28</f>
        <v>0.02</v>
      </c>
      <c r="F29" s="30">
        <f>F28*(1+E29)</f>
        <v>16084.372494752253</v>
      </c>
      <c r="G29" s="38">
        <f>IF(F29*L29*I29/(1-Q29*I29)&lt;N29,F29/(1-Q29*I29),IF((F29-N29)*L29*I29/(1-I29*(L29+Q29))&gt;N29,(F29-N29)/(1-(L29+Q29)*I29),F29/(1-Q29*I29)))</f>
        <v>18006.778246782884</v>
      </c>
      <c r="H29" s="38">
        <f>K28+D29</f>
        <v>247371.00518365874</v>
      </c>
      <c r="I29" s="37">
        <f>H29/B29</f>
        <v>0.7908156813214743</v>
      </c>
      <c r="J29" s="38">
        <f>G29*I29</f>
        <v>14240.042607634308</v>
      </c>
      <c r="K29" s="38">
        <f>H29-J29</f>
        <v>233130.96257602444</v>
      </c>
      <c r="L29" s="37">
        <f>L28</f>
        <v>0.075</v>
      </c>
      <c r="M29" s="52">
        <f>J29*L29</f>
        <v>1068.003195572573</v>
      </c>
      <c r="N29" s="52">
        <f>N28</f>
        <v>4600</v>
      </c>
      <c r="O29" s="52">
        <f>IF(M29&gt;N29,N29,M29)</f>
        <v>1068.003195572573</v>
      </c>
      <c r="P29" s="54">
        <f>M29-O29</f>
        <v>0</v>
      </c>
      <c r="Q29" s="37">
        <f>Q28</f>
        <v>0.135</v>
      </c>
      <c r="R29" s="43">
        <f>J29*Q29</f>
        <v>1922.4057520306317</v>
      </c>
      <c r="S29" s="38">
        <f>B29+D29-G29</f>
        <v>313566.3957405018</v>
      </c>
      <c r="T29" s="27">
        <f>IF(S29&gt;0,S29,0)</f>
        <v>313566.3957405018</v>
      </c>
      <c r="U29" s="7">
        <f>IF(T29=0,0,1)</f>
        <v>1</v>
      </c>
    </row>
    <row r="30" spans="1:21" ht="12.75">
      <c r="A30" s="7">
        <f>A29+1</f>
        <v>26</v>
      </c>
      <c r="B30" s="27">
        <f>S29</f>
        <v>313566.3957405018</v>
      </c>
      <c r="C30" s="6">
        <f>C29</f>
        <v>0.06</v>
      </c>
      <c r="D30" s="27">
        <f>B30*C30</f>
        <v>18813.98374443011</v>
      </c>
      <c r="E30" s="6">
        <f>E29</f>
        <v>0.02</v>
      </c>
      <c r="F30" s="30">
        <f>F29*(1+E30)</f>
        <v>16406.0599446473</v>
      </c>
      <c r="G30" s="38">
        <f>IF(F30*L30*I30/(1-Q30*I30)&lt;N30,F30/(1-Q30*I30),IF((F30-N30)*L30*I30/(1-I30*(L30+Q30))&gt;N30,(F30-N30)/(1-(L30+Q30)*I30),F30/(1-Q30*I30)))</f>
        <v>18402.141448696148</v>
      </c>
      <c r="H30" s="38">
        <f>K29+D30</f>
        <v>251944.94632045453</v>
      </c>
      <c r="I30" s="37">
        <f>H30/B30</f>
        <v>0.8034819730139598</v>
      </c>
      <c r="J30" s="38">
        <f>G30*I30</f>
        <v>14785.78891888035</v>
      </c>
      <c r="K30" s="38">
        <f>H30-J30</f>
        <v>237159.1574015742</v>
      </c>
      <c r="L30" s="37">
        <f>L29</f>
        <v>0.075</v>
      </c>
      <c r="M30" s="52">
        <f>J30*L30</f>
        <v>1108.9341689160262</v>
      </c>
      <c r="N30" s="52">
        <f>N29</f>
        <v>4600</v>
      </c>
      <c r="O30" s="52">
        <f>IF(M30&gt;N30,N30,M30)</f>
        <v>1108.9341689160262</v>
      </c>
      <c r="P30" s="54">
        <f>M30-O30</f>
        <v>0</v>
      </c>
      <c r="Q30" s="37">
        <f>Q29</f>
        <v>0.135</v>
      </c>
      <c r="R30" s="43">
        <f>J30*Q30</f>
        <v>1996.0815040488474</v>
      </c>
      <c r="S30" s="38">
        <f>B30+D30-G30</f>
        <v>313978.2380362358</v>
      </c>
      <c r="T30" s="27">
        <f>IF(S30&gt;0,S30,0)</f>
        <v>313978.2380362358</v>
      </c>
      <c r="U30" s="7">
        <f>IF(T30=0,0,1)</f>
        <v>1</v>
      </c>
    </row>
    <row r="31" spans="1:21" ht="12.75">
      <c r="A31" s="7">
        <f>A30+1</f>
        <v>27</v>
      </c>
      <c r="B31" s="27">
        <f>S30</f>
        <v>313978.2380362358</v>
      </c>
      <c r="C31" s="6">
        <f>C30</f>
        <v>0.06</v>
      </c>
      <c r="D31" s="27">
        <f>B31*C31</f>
        <v>18838.694282174147</v>
      </c>
      <c r="E31" s="6">
        <f>E30</f>
        <v>0.02</v>
      </c>
      <c r="F31" s="30">
        <f>F30*(1+E31)</f>
        <v>16734.181143540245</v>
      </c>
      <c r="G31" s="38">
        <f>IF(F31*L31*I31/(1-Q31*I31)&lt;N31,F31/(1-Q31*I31),IF((F31-N31)*L31*I31/(1-I31*(L31+Q31))&gt;N31,(F31-N31)/(1-(L31+Q31)*I31),F31/(1-Q31*I31)))</f>
        <v>18803.938117231282</v>
      </c>
      <c r="H31" s="38">
        <f>K30+D31</f>
        <v>255997.85168374833</v>
      </c>
      <c r="I31" s="37">
        <f>H31/B31</f>
        <v>0.8153362898170159</v>
      </c>
      <c r="J31" s="38">
        <f>G31*I31</f>
        <v>15331.533138452118</v>
      </c>
      <c r="K31" s="38">
        <f>H31-J31</f>
        <v>240666.3185452962</v>
      </c>
      <c r="L31" s="37">
        <f>L30</f>
        <v>0.075</v>
      </c>
      <c r="M31" s="52">
        <f>J31*L31</f>
        <v>1149.8649853839088</v>
      </c>
      <c r="N31" s="52">
        <f>N30</f>
        <v>4600</v>
      </c>
      <c r="O31" s="52">
        <f>IF(M31&gt;N31,N31,M31)</f>
        <v>1149.8649853839088</v>
      </c>
      <c r="P31" s="54">
        <f>M31-O31</f>
        <v>0</v>
      </c>
      <c r="Q31" s="37">
        <f>Q30</f>
        <v>0.135</v>
      </c>
      <c r="R31" s="43">
        <f>J31*Q31</f>
        <v>2069.756973691036</v>
      </c>
      <c r="S31" s="38">
        <f>B31+D31-G31</f>
        <v>314012.99420117866</v>
      </c>
      <c r="T31" s="27">
        <f>IF(S31&gt;0,S31,0)</f>
        <v>314012.99420117866</v>
      </c>
      <c r="U31" s="7">
        <f>IF(T31=0,0,1)</f>
        <v>1</v>
      </c>
    </row>
    <row r="32" spans="1:21" ht="12.75">
      <c r="A32" s="7">
        <f>A31+1</f>
        <v>28</v>
      </c>
      <c r="B32" s="27">
        <f>S31</f>
        <v>314012.99420117866</v>
      </c>
      <c r="C32" s="6">
        <f>C31</f>
        <v>0.06</v>
      </c>
      <c r="D32" s="27">
        <f>B32*C32</f>
        <v>18840.77965207072</v>
      </c>
      <c r="E32" s="6">
        <f>E31</f>
        <v>0.02</v>
      </c>
      <c r="F32" s="30">
        <f>F31*(1+E32)</f>
        <v>17068.86476641105</v>
      </c>
      <c r="G32" s="38">
        <f>IF(F32*L32*I32/(1-Q32*I32)&lt;N32,F32/(1-Q32*I32),IF((F32-N32)*L32*I32/(1-I32*(L32+Q32))&gt;N32,(F32-N32)/(1-(L32+Q32)*I32),F32/(1-Q32*I32)))</f>
        <v>19212.324354791974</v>
      </c>
      <c r="H32" s="38">
        <f>K31+D32</f>
        <v>259507.09819736693</v>
      </c>
      <c r="I32" s="37">
        <f>H32/B32</f>
        <v>0.8264215271012274</v>
      </c>
      <c r="J32" s="38">
        <f>G32*I32</f>
        <v>15877.478432451286</v>
      </c>
      <c r="K32" s="38">
        <f>H32-J32</f>
        <v>243629.61976491564</v>
      </c>
      <c r="L32" s="37">
        <f>L31</f>
        <v>0.075</v>
      </c>
      <c r="M32" s="52">
        <f>J32*L32</f>
        <v>1190.8108824338465</v>
      </c>
      <c r="N32" s="52">
        <f>N31</f>
        <v>4600</v>
      </c>
      <c r="O32" s="52">
        <f>IF(M32&gt;N32,N32,M32)</f>
        <v>1190.8108824338465</v>
      </c>
      <c r="P32" s="54">
        <f>M32-O32</f>
        <v>0</v>
      </c>
      <c r="Q32" s="37">
        <f>Q31</f>
        <v>0.135</v>
      </c>
      <c r="R32" s="43">
        <f>J32*Q32</f>
        <v>2143.459588380924</v>
      </c>
      <c r="S32" s="38">
        <f>B32+D32-G32</f>
        <v>313641.4494984574</v>
      </c>
      <c r="T32" s="27">
        <f>IF(S32&gt;0,S32,0)</f>
        <v>313641.4494984574</v>
      </c>
      <c r="U32" s="7">
        <f>IF(T32=0,0,1)</f>
        <v>1</v>
      </c>
    </row>
    <row r="33" spans="1:21" ht="12.75">
      <c r="A33" s="7">
        <f>A32+1</f>
        <v>29</v>
      </c>
      <c r="B33" s="27">
        <f>S32</f>
        <v>313641.4494984574</v>
      </c>
      <c r="C33" s="6">
        <f>C32</f>
        <v>0.06</v>
      </c>
      <c r="D33" s="27">
        <f>B33*C33</f>
        <v>18818.486969907444</v>
      </c>
      <c r="E33" s="6">
        <f>E32</f>
        <v>0.02</v>
      </c>
      <c r="F33" s="30">
        <f>F32*(1+E33)</f>
        <v>17410.24206173927</v>
      </c>
      <c r="G33" s="38">
        <f>IF(F33*L33*I33/(1-Q33*I33)&lt;N33,F33/(1-Q33*I33),IF((F33-N33)*L33*I33/(1-I33*(L33+Q33))&gt;N33,(F33-N33)/(1-(L33+Q33)*I33),F33/(1-Q33*I33)))</f>
        <v>19627.456994319447</v>
      </c>
      <c r="H33" s="38">
        <f>K32+D33</f>
        <v>262448.1067348231</v>
      </c>
      <c r="I33" s="37">
        <f>H33/B33</f>
        <v>0.8367774959416322</v>
      </c>
      <c r="J33" s="38">
        <f>G33*I33</f>
        <v>16423.8143154087</v>
      </c>
      <c r="K33" s="38">
        <f>H33-J33</f>
        <v>246024.29241941439</v>
      </c>
      <c r="L33" s="37">
        <f>L32</f>
        <v>0.075</v>
      </c>
      <c r="M33" s="52">
        <f>J33*L33</f>
        <v>1231.7860736556524</v>
      </c>
      <c r="N33" s="52">
        <f>N32</f>
        <v>4600</v>
      </c>
      <c r="O33" s="52">
        <f>IF(M33&gt;N33,N33,M33)</f>
        <v>1231.7860736556524</v>
      </c>
      <c r="P33" s="54">
        <f>M33-O33</f>
        <v>0</v>
      </c>
      <c r="Q33" s="37">
        <f>Q32</f>
        <v>0.135</v>
      </c>
      <c r="R33" s="43">
        <f>J33*Q33</f>
        <v>2217.2149325801747</v>
      </c>
      <c r="S33" s="38">
        <f>B33+D33-G33</f>
        <v>312832.4794740454</v>
      </c>
      <c r="T33" s="27">
        <f>IF(S33&gt;0,S33,0)</f>
        <v>312832.4794740454</v>
      </c>
      <c r="U33" s="7">
        <f>IF(T33=0,0,1)</f>
        <v>1</v>
      </c>
    </row>
    <row r="34" spans="1:21" ht="12.75">
      <c r="A34" s="7">
        <f>A33+1</f>
        <v>30</v>
      </c>
      <c r="B34" s="27">
        <f>S33</f>
        <v>312832.4794740454</v>
      </c>
      <c r="C34" s="6">
        <f>C33</f>
        <v>0.06</v>
      </c>
      <c r="D34" s="27">
        <f>B34*C34</f>
        <v>18769.948768442722</v>
      </c>
      <c r="E34" s="6">
        <f>E33</f>
        <v>0.02</v>
      </c>
      <c r="F34" s="30">
        <f>F33*(1+E34)</f>
        <v>17758.446902974058</v>
      </c>
      <c r="G34" s="38">
        <f>IF(F34*L34*I34/(1-Q34*I34)&lt;N34,F34/(1-Q34*I34),IF((F34-N34)*L34*I34/(1-I34*(L34+Q34))&gt;N34,(F34-N34)/(1-(L34+Q34)*I34),F34/(1-Q34*I34)))</f>
        <v>20049.49320705336</v>
      </c>
      <c r="H34" s="38">
        <f>K33+D34</f>
        <v>264794.2411878571</v>
      </c>
      <c r="I34" s="37">
        <f>H34/B34</f>
        <v>0.8464410141589092</v>
      </c>
      <c r="J34" s="38">
        <f>G34*I34</f>
        <v>16970.713363550407</v>
      </c>
      <c r="K34" s="38">
        <f>H34-J34</f>
        <v>247823.52782430672</v>
      </c>
      <c r="L34" s="37">
        <f>L33</f>
        <v>0.075</v>
      </c>
      <c r="M34" s="52">
        <f>J34*L34</f>
        <v>1272.8035022662805</v>
      </c>
      <c r="N34" s="52">
        <f>N33</f>
        <v>4600</v>
      </c>
      <c r="O34" s="52">
        <f>IF(M34&gt;N34,N34,M34)</f>
        <v>1272.8035022662805</v>
      </c>
      <c r="P34" s="54">
        <f>M34-O34</f>
        <v>0</v>
      </c>
      <c r="Q34" s="37">
        <f>Q33</f>
        <v>0.135</v>
      </c>
      <c r="R34" s="43">
        <f>J34*Q34</f>
        <v>2291.046304079305</v>
      </c>
      <c r="S34" s="38">
        <f>B34+D34-G34</f>
        <v>311552.9350354348</v>
      </c>
      <c r="T34" s="27">
        <f>IF(S34&gt;0,S34,0)</f>
        <v>311552.9350354348</v>
      </c>
      <c r="U34" s="7">
        <f>IF(T34=0,0,1)</f>
        <v>1</v>
      </c>
    </row>
    <row r="35" spans="1:21" ht="12.75">
      <c r="A35" s="7">
        <f>A34+1</f>
        <v>31</v>
      </c>
      <c r="B35" s="27">
        <f>S34</f>
        <v>311552.9350354348</v>
      </c>
      <c r="C35" s="6">
        <f>C34</f>
        <v>0.06</v>
      </c>
      <c r="D35" s="27">
        <f>B35*C35</f>
        <v>18693.176102126086</v>
      </c>
      <c r="E35" s="6">
        <f>E34</f>
        <v>0.02</v>
      </c>
      <c r="F35" s="30">
        <f>F34*(1+E35)</f>
        <v>18113.615841033537</v>
      </c>
      <c r="G35" s="38">
        <f>IF(F35*L35*I35/(1-Q35*I35)&lt;N35,F35/(1-Q35*I35),IF((F35-N35)*L35*I35/(1-I35*(L35+Q35))&gt;N35,(F35-N35)/(1-(L35+Q35)*I35),F35/(1-Q35*I35)))</f>
        <v>20478.590040106403</v>
      </c>
      <c r="H35" s="38">
        <f>K34+D35</f>
        <v>266516.7039264328</v>
      </c>
      <c r="I35" s="37">
        <f>H35/B35</f>
        <v>0.8554459738795922</v>
      </c>
      <c r="J35" s="38">
        <f>G35*I35</f>
        <v>17518.32740053974</v>
      </c>
      <c r="K35" s="38">
        <f>H35-J35</f>
        <v>248998.37652589308</v>
      </c>
      <c r="L35" s="37">
        <f>L34</f>
        <v>0.075</v>
      </c>
      <c r="M35" s="52">
        <f>J35*L35</f>
        <v>1313.8745550404803</v>
      </c>
      <c r="N35" s="52">
        <f>N34</f>
        <v>4600</v>
      </c>
      <c r="O35" s="52">
        <f>IF(M35&gt;N35,N35,M35)</f>
        <v>1313.8745550404803</v>
      </c>
      <c r="P35" s="54">
        <f>M35-O35</f>
        <v>0</v>
      </c>
      <c r="Q35" s="37">
        <f>Q34</f>
        <v>0.135</v>
      </c>
      <c r="R35" s="43">
        <f>J35*Q35</f>
        <v>2364.974199072865</v>
      </c>
      <c r="S35" s="38">
        <f>B35+D35-G35</f>
        <v>309767.5210974545</v>
      </c>
      <c r="T35" s="27">
        <f>IF(S35&gt;0,S35,0)</f>
        <v>309767.5210974545</v>
      </c>
      <c r="U35" s="7">
        <f>IF(T35=0,0,1)</f>
        <v>1</v>
      </c>
    </row>
    <row r="36" spans="1:21" ht="12.75">
      <c r="A36" s="7">
        <f>A35+1</f>
        <v>32</v>
      </c>
      <c r="B36" s="27">
        <f>S35</f>
        <v>309767.5210974545</v>
      </c>
      <c r="C36" s="6">
        <f>C35</f>
        <v>0.06</v>
      </c>
      <c r="D36" s="27">
        <f>B36*C36</f>
        <v>18586.05126584727</v>
      </c>
      <c r="E36" s="6">
        <f>E35</f>
        <v>0.02</v>
      </c>
      <c r="F36" s="30">
        <f>F35*(1+E36)</f>
        <v>18475.88815785421</v>
      </c>
      <c r="G36" s="38">
        <f>IF(F36*L36*I36/(1-Q36*I36)&lt;N36,F36/(1-Q36*I36),IF((F36-N36)*L36*I36/(1-I36*(L36+Q36))&gt;N36,(F36-N36)/(1-(L36+Q36)*I36),F36/(1-Q36*I36)))</f>
        <v>20914.90386203796</v>
      </c>
      <c r="H36" s="38">
        <f>K35+D36</f>
        <v>267584.42779174034</v>
      </c>
      <c r="I36" s="37">
        <f>H36/B36</f>
        <v>0.863823382269818</v>
      </c>
      <c r="J36" s="38">
        <f>G36*I36</f>
        <v>18066.78299395371</v>
      </c>
      <c r="K36" s="38">
        <f>H36-J36</f>
        <v>249517.64479778663</v>
      </c>
      <c r="L36" s="37">
        <f>L35</f>
        <v>0.075</v>
      </c>
      <c r="M36" s="52">
        <f>J36*L36</f>
        <v>1355.0087245465284</v>
      </c>
      <c r="N36" s="52">
        <f>N35</f>
        <v>4600</v>
      </c>
      <c r="O36" s="52">
        <f>IF(M36&gt;N36,N36,M36)</f>
        <v>1355.0087245465284</v>
      </c>
      <c r="P36" s="54">
        <f>M36-O36</f>
        <v>0</v>
      </c>
      <c r="Q36" s="37">
        <f>Q35</f>
        <v>0.135</v>
      </c>
      <c r="R36" s="43">
        <f>J36*Q36</f>
        <v>2439.015704183751</v>
      </c>
      <c r="S36" s="38">
        <f>B36+D36-G36</f>
        <v>307438.6685012638</v>
      </c>
      <c r="T36" s="27">
        <f>IF(S36&gt;0,S36,0)</f>
        <v>307438.6685012638</v>
      </c>
      <c r="U36" s="7">
        <f>IF(T36=0,0,1)</f>
        <v>1</v>
      </c>
    </row>
    <row r="37" spans="1:21" ht="12.75">
      <c r="A37" s="7">
        <f>A36+1</f>
        <v>33</v>
      </c>
      <c r="B37" s="27">
        <f>S36</f>
        <v>307438.6685012638</v>
      </c>
      <c r="C37" s="6">
        <f>C36</f>
        <v>0.06</v>
      </c>
      <c r="D37" s="27">
        <f>B37*C37</f>
        <v>18446.320110075827</v>
      </c>
      <c r="E37" s="6">
        <f>E36</f>
        <v>0.02</v>
      </c>
      <c r="F37" s="30">
        <f>F36*(1+E37)</f>
        <v>18845.405921011294</v>
      </c>
      <c r="G37" s="38">
        <f>IF(F37*L37*I37/(1-Q37*I37)&lt;N37,F37/(1-Q37*I37),IF((F37-N37)*L37*I37/(1-I37*(L37+Q37))&gt;N37,(F37-N37)/(1-(L37+Q37)*I37),F37/(1-Q37*I37)))</f>
        <v>21358.589687848675</v>
      </c>
      <c r="H37" s="38">
        <f>K36+D37</f>
        <v>267963.9649078625</v>
      </c>
      <c r="I37" s="37">
        <f>H37/B37</f>
        <v>0.8716013708170252</v>
      </c>
      <c r="J37" s="38">
        <f>G37*I37</f>
        <v>18616.176050647282</v>
      </c>
      <c r="K37" s="38">
        <f>H37-J37</f>
        <v>249347.7888572152</v>
      </c>
      <c r="L37" s="37">
        <f>L36</f>
        <v>0.075</v>
      </c>
      <c r="M37" s="52">
        <f>J37*L37</f>
        <v>1396.2132037985461</v>
      </c>
      <c r="N37" s="52">
        <f>N36</f>
        <v>4600</v>
      </c>
      <c r="O37" s="52">
        <f>IF(M37&gt;N37,N37,M37)</f>
        <v>1396.2132037985461</v>
      </c>
      <c r="P37" s="54">
        <f>M37-O37</f>
        <v>0</v>
      </c>
      <c r="Q37" s="37">
        <f>Q36</f>
        <v>0.135</v>
      </c>
      <c r="R37" s="43">
        <f>J37*Q37</f>
        <v>2513.1837668373832</v>
      </c>
      <c r="S37" s="38">
        <f>B37+D37-G37</f>
        <v>304526.3989234909</v>
      </c>
      <c r="T37" s="27">
        <f>IF(S37&gt;0,S37,0)</f>
        <v>304526.3989234909</v>
      </c>
      <c r="U37" s="7">
        <f>IF(T37=0,0,1)</f>
        <v>1</v>
      </c>
    </row>
    <row r="38" spans="1:21" ht="12.75">
      <c r="A38" s="7">
        <f>A37+1</f>
        <v>34</v>
      </c>
      <c r="B38" s="27">
        <f>S37</f>
        <v>304526.3989234909</v>
      </c>
      <c r="C38" s="6">
        <f>C37</f>
        <v>0.06</v>
      </c>
      <c r="D38" s="27">
        <f>B38*C38</f>
        <v>18271.583935409453</v>
      </c>
      <c r="E38" s="6">
        <f>E37</f>
        <v>0.02</v>
      </c>
      <c r="F38" s="30">
        <f>F37*(1+E38)</f>
        <v>19222.31403943152</v>
      </c>
      <c r="G38" s="38">
        <f>IF(F38*L38*I38/(1-Q38*I38)&lt;N38,F38/(1-Q38*I38),IF((F38-N38)*L38*I38/(1-I38*(L38+Q38))&gt;N38,(F38-N38)/(1-(L38+Q38)*I38),F38/(1-Q38*I38)))</f>
        <v>21809.800345464442</v>
      </c>
      <c r="H38" s="38">
        <f>K37+D38</f>
        <v>267619.37279262464</v>
      </c>
      <c r="I38" s="37">
        <f>H38/B38</f>
        <v>0.8788051667726227</v>
      </c>
      <c r="J38" s="38">
        <f>G38*I38</f>
        <v>19166.565229873482</v>
      </c>
      <c r="K38" s="38">
        <f>H38-J38</f>
        <v>248452.80756275114</v>
      </c>
      <c r="L38" s="37">
        <f>L37</f>
        <v>0.075</v>
      </c>
      <c r="M38" s="52">
        <f>J38*L38</f>
        <v>1437.4923922405112</v>
      </c>
      <c r="N38" s="52">
        <f>N37</f>
        <v>4600</v>
      </c>
      <c r="O38" s="52">
        <f>IF(M38&gt;N38,N38,M38)</f>
        <v>1437.4923922405112</v>
      </c>
      <c r="P38" s="54">
        <f>M38-O38</f>
        <v>0</v>
      </c>
      <c r="Q38" s="37">
        <f>Q37</f>
        <v>0.135</v>
      </c>
      <c r="R38" s="43">
        <f>J38*Q38</f>
        <v>2587.4863060329203</v>
      </c>
      <c r="S38" s="38">
        <f>B38+D38-G38</f>
        <v>300988.1825134359</v>
      </c>
      <c r="T38" s="27">
        <f>IF(S38&gt;0,S38,0)</f>
        <v>300988.1825134359</v>
      </c>
      <c r="U38" s="7">
        <f>IF(T38=0,0,1)</f>
        <v>1</v>
      </c>
    </row>
    <row r="39" spans="1:21" ht="12.75">
      <c r="A39" s="7">
        <f>A38+1</f>
        <v>35</v>
      </c>
      <c r="B39" s="27">
        <f>S38</f>
        <v>300988.1825134359</v>
      </c>
      <c r="C39" s="6">
        <f>C38</f>
        <v>0.06</v>
      </c>
      <c r="D39" s="27">
        <f>B39*C39</f>
        <v>18059.290950806153</v>
      </c>
      <c r="E39" s="6">
        <f>E38</f>
        <v>0.02</v>
      </c>
      <c r="F39" s="30">
        <f>F38*(1+E39)</f>
        <v>19606.76032022015</v>
      </c>
      <c r="G39" s="38">
        <f>IF(F39*L39*I39/(1-Q39*I39)&lt;N39,F39/(1-Q39*I39),IF((F39-N39)*L39*I39/(1-I39*(L39+Q39))&gt;N39,(F39-N39)/(1-(L39+Q39)*I39),F39/(1-Q39*I39)))</f>
        <v>22268.685432668994</v>
      </c>
      <c r="H39" s="38">
        <f>K38+D39</f>
        <v>266512.0985135573</v>
      </c>
      <c r="I39" s="37">
        <f>H39/B39</f>
        <v>0.8854570179068754</v>
      </c>
      <c r="J39" s="38">
        <f>G39*I39</f>
        <v>19717.963795917363</v>
      </c>
      <c r="K39" s="38">
        <f>H39-J39</f>
        <v>246794.1347176399</v>
      </c>
      <c r="L39" s="37">
        <f>L38</f>
        <v>0.075</v>
      </c>
      <c r="M39" s="52">
        <f>J39*L39</f>
        <v>1478.8472846938023</v>
      </c>
      <c r="N39" s="52">
        <f>N38</f>
        <v>4600</v>
      </c>
      <c r="O39" s="52">
        <f>IF(M39&gt;N39,N39,M39)</f>
        <v>1478.8472846938023</v>
      </c>
      <c r="P39" s="54">
        <f>M39-O39</f>
        <v>0</v>
      </c>
      <c r="Q39" s="37">
        <f>Q38</f>
        <v>0.135</v>
      </c>
      <c r="R39" s="43">
        <f>J39*Q39</f>
        <v>2661.925112448844</v>
      </c>
      <c r="S39" s="38">
        <f>B39+D39-G39</f>
        <v>296778.78803157306</v>
      </c>
      <c r="T39" s="27">
        <f>IF(S39&gt;0,S39,0)</f>
        <v>296778.78803157306</v>
      </c>
      <c r="U39" s="7">
        <f>IF(T39=0,0,1)</f>
        <v>1</v>
      </c>
    </row>
    <row r="40" spans="1:21" ht="12.75">
      <c r="A40" s="7">
        <f>A39+1</f>
        <v>36</v>
      </c>
      <c r="B40" s="27">
        <f>S39</f>
        <v>296778.78803157306</v>
      </c>
      <c r="C40" s="6">
        <f>C39</f>
        <v>0.06</v>
      </c>
      <c r="D40" s="27">
        <f>B40*C40</f>
        <v>17806.727281894382</v>
      </c>
      <c r="E40" s="6">
        <f>E39</f>
        <v>0.02</v>
      </c>
      <c r="F40" s="30">
        <f>F39*(1+E40)</f>
        <v>19998.895526624554</v>
      </c>
      <c r="G40" s="38">
        <f>IF(F40*L40*I40/(1-Q40*I40)&lt;N40,F40/(1-Q40*I40),IF((F40-N40)*L40*I40/(1-I40*(L40+Q40))&gt;N40,(F40-N40)/(1-(L40+Q40)*I40),F40/(1-Q40*I40)))</f>
        <v>22735.389994799778</v>
      </c>
      <c r="H40" s="38">
        <f>K39+D40</f>
        <v>264600.8619995343</v>
      </c>
      <c r="I40" s="37">
        <f>H40/B40</f>
        <v>0.8915760582302281</v>
      </c>
      <c r="J40" s="38">
        <f>G40*I40</f>
        <v>20270.32939389055</v>
      </c>
      <c r="K40" s="38">
        <f>H40-J40</f>
        <v>244330.53260564376</v>
      </c>
      <c r="L40" s="37">
        <f>L39</f>
        <v>0.075</v>
      </c>
      <c r="M40" s="52">
        <f>J40*L40</f>
        <v>1520.2747045417914</v>
      </c>
      <c r="N40" s="52">
        <f>N39</f>
        <v>4600</v>
      </c>
      <c r="O40" s="52">
        <f>IF(M40&gt;N40,N40,M40)</f>
        <v>1520.2747045417914</v>
      </c>
      <c r="P40" s="54">
        <f>M40-O40</f>
        <v>0</v>
      </c>
      <c r="Q40" s="37">
        <f>Q39</f>
        <v>0.135</v>
      </c>
      <c r="R40" s="43">
        <f>J40*Q40</f>
        <v>2736.4944681752245</v>
      </c>
      <c r="S40" s="38">
        <f>B40+D40-G40</f>
        <v>291850.1253186676</v>
      </c>
      <c r="T40" s="27">
        <f>IF(S40&gt;0,S40,0)</f>
        <v>291850.1253186676</v>
      </c>
      <c r="U40" s="7">
        <f>IF(T40=0,0,1)</f>
        <v>1</v>
      </c>
    </row>
    <row r="41" spans="1:21" ht="12.75">
      <c r="A41" s="7">
        <f>A40+1</f>
        <v>37</v>
      </c>
      <c r="B41" s="27">
        <f>S40</f>
        <v>291850.1253186676</v>
      </c>
      <c r="C41" s="6">
        <f>C40</f>
        <v>0.06</v>
      </c>
      <c r="D41" s="27">
        <f>B41*C41</f>
        <v>17511.007519120056</v>
      </c>
      <c r="E41" s="6">
        <f>E40</f>
        <v>0.02</v>
      </c>
      <c r="F41" s="30">
        <f>F40*(1+E41)</f>
        <v>20398.873437157046</v>
      </c>
      <c r="G41" s="38">
        <f>IF(F41*L41*I41/(1-Q41*I41)&lt;N41,F41/(1-Q41*I41),IF((F41-N41)*L41*I41/(1-I41*(L41+Q41))&gt;N41,(F41-N41)/(1-(L41+Q41)*I41),F41/(1-Q41*I41)))</f>
        <v>23210.052826578627</v>
      </c>
      <c r="H41" s="38">
        <f>K40+D41</f>
        <v>261841.54012476382</v>
      </c>
      <c r="I41" s="37">
        <f>H41/B41</f>
        <v>0.8971780972814803</v>
      </c>
      <c r="J41" s="38">
        <f>G41*I41</f>
        <v>20823.551032752457</v>
      </c>
      <c r="K41" s="38">
        <f>H41-J41</f>
        <v>241017.98909201135</v>
      </c>
      <c r="L41" s="37">
        <f>L40</f>
        <v>0.075</v>
      </c>
      <c r="M41" s="52">
        <f>J41*L41</f>
        <v>1561.7663274564343</v>
      </c>
      <c r="N41" s="52">
        <f>N40</f>
        <v>4600</v>
      </c>
      <c r="O41" s="52">
        <f>IF(M41&gt;N41,N41,M41)</f>
        <v>1561.7663274564343</v>
      </c>
      <c r="P41" s="54">
        <f>M41-O41</f>
        <v>0</v>
      </c>
      <c r="Q41" s="37">
        <f>Q40</f>
        <v>0.135</v>
      </c>
      <c r="R41" s="43">
        <f>J41*Q41</f>
        <v>2811.179389421582</v>
      </c>
      <c r="S41" s="38">
        <f>B41+D41-G41</f>
        <v>286151.08001120907</v>
      </c>
      <c r="T41" s="27">
        <f>IF(S41&gt;0,S41,0)</f>
        <v>286151.08001120907</v>
      </c>
      <c r="U41" s="7">
        <f>IF(T41=0,0,1)</f>
        <v>1</v>
      </c>
    </row>
    <row r="42" spans="1:21" ht="12.75">
      <c r="A42" s="7">
        <f>A41+1</f>
        <v>38</v>
      </c>
      <c r="B42" s="27">
        <f>S41</f>
        <v>286151.08001120907</v>
      </c>
      <c r="C42" s="6">
        <f>C41</f>
        <v>0.06</v>
      </c>
      <c r="D42" s="27">
        <f>B42*C42</f>
        <v>17169.064800672542</v>
      </c>
      <c r="E42" s="6">
        <f>E41</f>
        <v>0.02</v>
      </c>
      <c r="F42" s="30">
        <f>F41*(1+E42)</f>
        <v>20806.850905900188</v>
      </c>
      <c r="G42" s="38">
        <f>IF(F42*L42*I42/(1-Q42*I42)&lt;N42,F42/(1-Q42*I42),IF((F42-N42)*L42*I42/(1-I42*(L42+Q42))&gt;N42,(F42-N42)/(1-(L42+Q42)*I42),F42/(1-Q42*I42)))</f>
        <v>23692.804261826535</v>
      </c>
      <c r="H42" s="38">
        <f>K41+D42</f>
        <v>258187.0538926839</v>
      </c>
      <c r="I42" s="37">
        <f>H42/B42</f>
        <v>0.9022753081434124</v>
      </c>
      <c r="J42" s="38">
        <f>G42*I42</f>
        <v>21377.43226612109</v>
      </c>
      <c r="K42" s="38">
        <f>H42-J42</f>
        <v>236809.62162656282</v>
      </c>
      <c r="L42" s="37">
        <f>L41</f>
        <v>0.075</v>
      </c>
      <c r="M42" s="52">
        <f>J42*L42</f>
        <v>1603.3074199590817</v>
      </c>
      <c r="N42" s="52">
        <f>N41</f>
        <v>4600</v>
      </c>
      <c r="O42" s="52">
        <f>IF(M42&gt;N42,N42,M42)</f>
        <v>1603.3074199590817</v>
      </c>
      <c r="P42" s="54">
        <f>M42-O42</f>
        <v>0</v>
      </c>
      <c r="Q42" s="37">
        <f>Q41</f>
        <v>0.135</v>
      </c>
      <c r="R42" s="43">
        <f>J42*Q42</f>
        <v>2885.9533559263473</v>
      </c>
      <c r="S42" s="38">
        <f>B42+D42-G42</f>
        <v>279627.340550055</v>
      </c>
      <c r="T42" s="27">
        <f>IF(S42&gt;0,S42,0)</f>
        <v>279627.340550055</v>
      </c>
      <c r="U42" s="7">
        <f>IF(T42=0,0,1)</f>
        <v>1</v>
      </c>
    </row>
    <row r="43" spans="1:21" ht="12.75">
      <c r="A43" s="7">
        <f>A42+1</f>
        <v>39</v>
      </c>
      <c r="B43" s="27">
        <f>S42</f>
        <v>279627.340550055</v>
      </c>
      <c r="C43" s="6">
        <f>C42</f>
        <v>0.06</v>
      </c>
      <c r="D43" s="27">
        <f>B43*C43</f>
        <v>16777.6404330033</v>
      </c>
      <c r="E43" s="6">
        <f>E42</f>
        <v>0.02</v>
      </c>
      <c r="F43" s="30">
        <f>F42*(1+E43)</f>
        <v>21222.98792401819</v>
      </c>
      <c r="G43" s="38">
        <f>IF(F43*L43*I43/(1-Q43*I43)&lt;N43,F43/(1-Q43*I43),IF((F43-N43)*L43*I43/(1-I43*(L43+Q43))&gt;N43,(F43-N43)/(1-(L43+Q43)*I43),F43/(1-Q43*I43)))</f>
        <v>24183.76325540422</v>
      </c>
      <c r="H43" s="38">
        <f>K42+D43</f>
        <v>253587.26205956613</v>
      </c>
      <c r="I43" s="37">
        <f>H43/B43</f>
        <v>0.9068757781722436</v>
      </c>
      <c r="J43" s="38">
        <f>G43*I43</f>
        <v>21931.669121378014</v>
      </c>
      <c r="K43" s="38">
        <f>H43-J43</f>
        <v>231655.5929381881</v>
      </c>
      <c r="L43" s="37">
        <f>L42</f>
        <v>0.075</v>
      </c>
      <c r="M43" s="52">
        <f>J43*L43</f>
        <v>1644.875184103351</v>
      </c>
      <c r="N43" s="52">
        <f>N42</f>
        <v>4600</v>
      </c>
      <c r="O43" s="52">
        <f>IF(M43&gt;N43,N43,M43)</f>
        <v>1644.875184103351</v>
      </c>
      <c r="P43" s="54">
        <f>M43-O43</f>
        <v>0</v>
      </c>
      <c r="Q43" s="37">
        <f>Q42</f>
        <v>0.135</v>
      </c>
      <c r="R43" s="43">
        <f>J43*Q43</f>
        <v>2960.775331386032</v>
      </c>
      <c r="S43" s="38">
        <f>B43+D43-G43</f>
        <v>272221.21772765415</v>
      </c>
      <c r="T43" s="27">
        <f>IF(S43&gt;0,S43,0)</f>
        <v>272221.21772765415</v>
      </c>
      <c r="U43" s="7">
        <f>IF(T43=0,0,1)</f>
        <v>1</v>
      </c>
    </row>
    <row r="44" spans="1:21" ht="12.75">
      <c r="A44" s="7">
        <f>A43+1</f>
        <v>40</v>
      </c>
      <c r="B44" s="27">
        <f>S43</f>
        <v>272221.21772765415</v>
      </c>
      <c r="C44" s="6">
        <f>C43</f>
        <v>0.06</v>
      </c>
      <c r="D44" s="27">
        <f>B44*C44</f>
        <v>16333.273063659248</v>
      </c>
      <c r="E44" s="6">
        <f>E43</f>
        <v>0.02</v>
      </c>
      <c r="F44" s="30">
        <f>F43*(1+E44)</f>
        <v>21647.447682498554</v>
      </c>
      <c r="G44" s="38">
        <f>IF(F44*L44*I44/(1-Q44*I44)&lt;N44,F44/(1-Q44*I44),IF((F44-N44)*L44*I44/(1-I44*(L44+Q44))&gt;N44,(F44-N44)/(1-(L44+Q44)*I44),F44/(1-Q44*I44)))</f>
        <v>24683.03347071447</v>
      </c>
      <c r="H44" s="38">
        <f>K43+D44</f>
        <v>247988.86600184737</v>
      </c>
      <c r="I44" s="37">
        <f>H44/B44</f>
        <v>0.9109828692704982</v>
      </c>
      <c r="J44" s="38">
        <f>G44*I44</f>
        <v>22485.82065345121</v>
      </c>
      <c r="K44" s="38">
        <f>H44-J44</f>
        <v>225503.04534839618</v>
      </c>
      <c r="L44" s="37">
        <f>L43</f>
        <v>0.075</v>
      </c>
      <c r="M44" s="52">
        <f>J44*L44</f>
        <v>1686.4365490088408</v>
      </c>
      <c r="N44" s="52">
        <f>N43</f>
        <v>4600</v>
      </c>
      <c r="O44" s="52">
        <f>IF(M44&gt;N44,N44,M44)</f>
        <v>1686.4365490088408</v>
      </c>
      <c r="P44" s="54">
        <f>M44-O44</f>
        <v>0</v>
      </c>
      <c r="Q44" s="37">
        <f>Q43</f>
        <v>0.135</v>
      </c>
      <c r="R44" s="43">
        <f>J44*Q44</f>
        <v>3035.5857882159135</v>
      </c>
      <c r="S44" s="38">
        <f>B44+D44-G44</f>
        <v>263871.45732059894</v>
      </c>
      <c r="T44" s="27">
        <f>IF(S44&gt;0,S44,0)</f>
        <v>263871.45732059894</v>
      </c>
      <c r="U44" s="7">
        <f>IF(T44=0,0,1)</f>
        <v>1</v>
      </c>
    </row>
    <row r="45" spans="1:21" ht="12.75">
      <c r="A45" s="7">
        <f>A44+1</f>
        <v>41</v>
      </c>
      <c r="B45" s="27">
        <f>S44</f>
        <v>263871.45732059894</v>
      </c>
      <c r="C45" s="6">
        <f>C44</f>
        <v>0.06</v>
      </c>
      <c r="D45" s="27">
        <f>B45*C45</f>
        <v>15832.287439235935</v>
      </c>
      <c r="E45" s="6">
        <f>E44</f>
        <v>0.02</v>
      </c>
      <c r="F45" s="30">
        <f>F44*(1+E45)</f>
        <v>22080.396636148525</v>
      </c>
      <c r="G45" s="38">
        <f>IF(F45*L45*I45/(1-Q45*I45)&lt;N45,F45/(1-Q45*I45),IF((F45-N45)*L45*I45/(1-I45*(L45+Q45))&gt;N45,(F45-N45)/(1-(L45+Q45)*I45),F45/(1-Q45*I45)))</f>
        <v>25190.69794330495</v>
      </c>
      <c r="H45" s="38">
        <f>K44+D45</f>
        <v>241335.3327876321</v>
      </c>
      <c r="I45" s="37">
        <f>H45/B45</f>
        <v>0.914594307539728</v>
      </c>
      <c r="J45" s="38">
        <f>G45*I45</f>
        <v>23039.26894189944</v>
      </c>
      <c r="K45" s="38">
        <f>H45-J45</f>
        <v>218296.06384573266</v>
      </c>
      <c r="L45" s="37">
        <f>L44</f>
        <v>0.075</v>
      </c>
      <c r="M45" s="52">
        <f>J45*L45</f>
        <v>1727.9451706424582</v>
      </c>
      <c r="N45" s="52">
        <f>N44</f>
        <v>4600</v>
      </c>
      <c r="O45" s="52">
        <f>IF(M45&gt;N45,N45,M45)</f>
        <v>1727.9451706424582</v>
      </c>
      <c r="P45" s="54">
        <f>M45-O45</f>
        <v>0</v>
      </c>
      <c r="Q45" s="37">
        <f>Q44</f>
        <v>0.135</v>
      </c>
      <c r="R45" s="43">
        <f>J45*Q45</f>
        <v>3110.3013071564246</v>
      </c>
      <c r="S45" s="38">
        <f>B45+D45-G45</f>
        <v>254513.04681652994</v>
      </c>
      <c r="T45" s="27">
        <f>IF(S45&gt;0,S45,0)</f>
        <v>254513.04681652994</v>
      </c>
      <c r="U45" s="7">
        <f>IF(T45=0,0,1)</f>
        <v>1</v>
      </c>
    </row>
    <row r="46" spans="1:21" ht="12.75">
      <c r="A46" s="7">
        <f>A45+1</f>
        <v>42</v>
      </c>
      <c r="B46" s="27">
        <f>S45</f>
        <v>254513.04681652994</v>
      </c>
      <c r="C46" s="6">
        <f>C45</f>
        <v>0.06</v>
      </c>
      <c r="D46" s="27">
        <f>B46*C46</f>
        <v>15270.782808991797</v>
      </c>
      <c r="E46" s="6">
        <f>E45</f>
        <v>0.02</v>
      </c>
      <c r="F46" s="30">
        <f>F45*(1+E46)</f>
        <v>22522.004568871496</v>
      </c>
      <c r="G46" s="38">
        <f>IF(F46*L46*I46/(1-Q46*I46)&lt;N46,F46/(1-Q46*I46),IF((F46-N46)*L46*I46/(1-I46*(L46+Q46))&gt;N46,(F46-N46)/(1-(L46+Q46)*I46),F46/(1-Q46*I46)))</f>
        <v>25706.811660920986</v>
      </c>
      <c r="H46" s="38">
        <f>K45+D46</f>
        <v>233566.84665472445</v>
      </c>
      <c r="I46" s="37">
        <f>H46/B46</f>
        <v>0.9177008785058279</v>
      </c>
      <c r="J46" s="38">
        <f>G46*I46</f>
        <v>23591.16364481105</v>
      </c>
      <c r="K46" s="38">
        <f>H46-J46</f>
        <v>209975.6830099134</v>
      </c>
      <c r="L46" s="37">
        <f>L45</f>
        <v>0.075</v>
      </c>
      <c r="M46" s="52">
        <f>J46*L46</f>
        <v>1769.3372733608287</v>
      </c>
      <c r="N46" s="52">
        <f>N45</f>
        <v>4600</v>
      </c>
      <c r="O46" s="52">
        <f>IF(M46&gt;N46,N46,M46)</f>
        <v>1769.3372733608287</v>
      </c>
      <c r="P46" s="54">
        <f>M46-O46</f>
        <v>0</v>
      </c>
      <c r="Q46" s="37">
        <f>Q45</f>
        <v>0.135</v>
      </c>
      <c r="R46" s="43">
        <f>J46*Q46</f>
        <v>3184.807092049492</v>
      </c>
      <c r="S46" s="38">
        <f>B46+D46-G46</f>
        <v>244077.01796460073</v>
      </c>
      <c r="T46" s="27">
        <f>IF(S46&gt;0,S46,0)</f>
        <v>244077.01796460073</v>
      </c>
      <c r="U46" s="7">
        <f>IF(T46=0,0,1)</f>
        <v>1</v>
      </c>
    </row>
    <row r="47" spans="1:21" ht="12.75">
      <c r="A47" s="7">
        <f>A46+1</f>
        <v>43</v>
      </c>
      <c r="B47" s="27">
        <f>S46</f>
        <v>244077.01796460073</v>
      </c>
      <c r="C47" s="6">
        <f>C46</f>
        <v>0.06</v>
      </c>
      <c r="D47" s="27">
        <f>B47*C47</f>
        <v>14644.621077876043</v>
      </c>
      <c r="E47" s="6">
        <f>E46</f>
        <v>0.02</v>
      </c>
      <c r="F47" s="30">
        <f>F46*(1+E47)</f>
        <v>22972.444660248926</v>
      </c>
      <c r="G47" s="38">
        <f>IF(F47*L47*I47/(1-Q47*I47)&lt;N47,F47/(1-Q47*I47),IF((F47-N47)*L47*I47/(1-I47*(L47+Q47))&gt;N47,(F47-N47)/(1-(L47+Q47)*I47),F47/(1-Q47*I47)))</f>
        <v>26231.39101778114</v>
      </c>
      <c r="H47" s="38">
        <f>K46+D47</f>
        <v>224620.30408778944</v>
      </c>
      <c r="I47" s="37">
        <f>H47/B47</f>
        <v>0.9202845313374274</v>
      </c>
      <c r="J47" s="38">
        <f>G47*I47</f>
        <v>24140.34338912752</v>
      </c>
      <c r="K47" s="38">
        <f>H47-J47</f>
        <v>200479.96069866192</v>
      </c>
      <c r="L47" s="37">
        <f>L46</f>
        <v>0.075</v>
      </c>
      <c r="M47" s="52">
        <f>J47*L47</f>
        <v>1810.525754184564</v>
      </c>
      <c r="N47" s="52">
        <f>N46</f>
        <v>4600</v>
      </c>
      <c r="O47" s="52">
        <f>IF(M47&gt;N47,N47,M47)</f>
        <v>1810.525754184564</v>
      </c>
      <c r="P47" s="54">
        <f>M47-O47</f>
        <v>0</v>
      </c>
      <c r="Q47" s="37">
        <f>Q46</f>
        <v>0.135</v>
      </c>
      <c r="R47" s="43">
        <f>J47*Q47</f>
        <v>3258.946357532215</v>
      </c>
      <c r="S47" s="38">
        <f>B47+D47-G47</f>
        <v>232490.24802469564</v>
      </c>
      <c r="T47" s="27">
        <f>IF(S47&gt;0,S47,0)</f>
        <v>232490.24802469564</v>
      </c>
      <c r="U47" s="7">
        <f>IF(T47=0,0,1)</f>
        <v>1</v>
      </c>
    </row>
    <row r="48" spans="1:21" ht="12.75">
      <c r="A48" s="7">
        <f>A47+1</f>
        <v>44</v>
      </c>
      <c r="B48" s="27">
        <f>S47</f>
        <v>232490.24802469564</v>
      </c>
      <c r="C48" s="6">
        <f>C47</f>
        <v>0.06</v>
      </c>
      <c r="D48" s="27">
        <f>B48*C48</f>
        <v>13949.414881481738</v>
      </c>
      <c r="E48" s="6">
        <f>E47</f>
        <v>0.02</v>
      </c>
      <c r="F48" s="30">
        <f>F47*(1+E48)</f>
        <v>23431.893553453905</v>
      </c>
      <c r="G48" s="38">
        <f>IF(F48*L48*I48/(1-Q48*I48)&lt;N48,F48/(1-Q48*I48),IF((F48-N48)*L48*I48/(1-I48*(L48+Q48))&gt;N48,(F48-N48)/(1-(L48+Q48)*I48),F48/(1-Q48*I48)))</f>
        <v>26764.39844242939</v>
      </c>
      <c r="H48" s="38">
        <f>K47+D48</f>
        <v>214429.37558014365</v>
      </c>
      <c r="I48" s="37">
        <f>H48/B48</f>
        <v>0.922315569801304</v>
      </c>
      <c r="J48" s="38">
        <f>G48*I48</f>
        <v>24685.221399818394</v>
      </c>
      <c r="K48" s="38">
        <f>H48-J48</f>
        <v>189744.15418032525</v>
      </c>
      <c r="L48" s="37">
        <f>L47</f>
        <v>0.075</v>
      </c>
      <c r="M48" s="52">
        <f>J48*L48</f>
        <v>1851.3916049863794</v>
      </c>
      <c r="N48" s="52">
        <f>N47</f>
        <v>4600</v>
      </c>
      <c r="O48" s="52">
        <f>IF(M48&gt;N48,N48,M48)</f>
        <v>1851.3916049863794</v>
      </c>
      <c r="P48" s="54">
        <f>M48-O48</f>
        <v>0</v>
      </c>
      <c r="Q48" s="37">
        <f>Q47</f>
        <v>0.135</v>
      </c>
      <c r="R48" s="43">
        <f>J48*Q48</f>
        <v>3332.5048889754835</v>
      </c>
      <c r="S48" s="38">
        <f>B48+D48-G48</f>
        <v>219675.26446374797</v>
      </c>
      <c r="T48" s="27">
        <f>IF(S48&gt;0,S48,0)</f>
        <v>219675.26446374797</v>
      </c>
      <c r="U48" s="7">
        <f>IF(T48=0,0,1)</f>
        <v>1</v>
      </c>
    </row>
    <row r="49" spans="1:21" ht="12.75">
      <c r="A49" s="7">
        <f>A48+1</f>
        <v>45</v>
      </c>
      <c r="B49" s="27">
        <f>S48</f>
        <v>219675.26446374797</v>
      </c>
      <c r="C49" s="6">
        <f>C48</f>
        <v>0.06</v>
      </c>
      <c r="D49" s="27">
        <f>B49*C49</f>
        <v>13180.515867824877</v>
      </c>
      <c r="E49" s="6">
        <f>E48</f>
        <v>0.02</v>
      </c>
      <c r="F49" s="30">
        <f>F48*(1+E49)</f>
        <v>23900.531424522982</v>
      </c>
      <c r="G49" s="38">
        <f>IF(F49*L49*I49/(1-Q49*I49)&lt;N49,F49/(1-Q49*I49),IF((F49-N49)*L49*I49/(1-I49*(L49+Q49))&gt;N49,(F49-N49)/(1-(L49+Q49)*I49),F49/(1-Q49*I49)))</f>
        <v>27305.71931883772</v>
      </c>
      <c r="H49" s="38">
        <f>K48+D49</f>
        <v>202924.67004815012</v>
      </c>
      <c r="I49" s="37">
        <f>H49/B49</f>
        <v>0.9237483817011081</v>
      </c>
      <c r="J49" s="38">
        <f>G49*I49</f>
        <v>25223.614031961028</v>
      </c>
      <c r="K49" s="38">
        <f>H49-J49</f>
        <v>177701.0560161891</v>
      </c>
      <c r="L49" s="37">
        <f>L48</f>
        <v>0.075</v>
      </c>
      <c r="M49" s="52">
        <f>J49*L49</f>
        <v>1891.771052397077</v>
      </c>
      <c r="N49" s="52">
        <f>N48</f>
        <v>4600</v>
      </c>
      <c r="O49" s="52">
        <f>IF(M49&gt;N49,N49,M49)</f>
        <v>1891.771052397077</v>
      </c>
      <c r="P49" s="54">
        <f>M49-O49</f>
        <v>0</v>
      </c>
      <c r="Q49" s="37">
        <f>Q48</f>
        <v>0.135</v>
      </c>
      <c r="R49" s="43">
        <f>J49*Q49</f>
        <v>3405.187894314739</v>
      </c>
      <c r="S49" s="38">
        <f>B49+D49-G49</f>
        <v>205550.06101273512</v>
      </c>
      <c r="T49" s="27">
        <f>IF(S49&gt;0,S49,0)</f>
        <v>205550.06101273512</v>
      </c>
      <c r="U49" s="7">
        <f>IF(T49=0,0,1)</f>
        <v>1</v>
      </c>
    </row>
    <row r="50" spans="1:21" ht="12.75">
      <c r="A50" s="7">
        <f>A49+1</f>
        <v>46</v>
      </c>
      <c r="B50" s="27">
        <f>S49</f>
        <v>205550.06101273512</v>
      </c>
      <c r="C50" s="6">
        <f>C49</f>
        <v>0.06</v>
      </c>
      <c r="D50" s="27">
        <f>B50*C50</f>
        <v>12333.003660764107</v>
      </c>
      <c r="E50" s="6">
        <f>E49</f>
        <v>0.02</v>
      </c>
      <c r="F50" s="30">
        <f>F49*(1+E50)</f>
        <v>24378.542053013443</v>
      </c>
      <c r="G50" s="38">
        <f>IF(F50*L50*I50/(1-Q50*I50)&lt;N50,F50/(1-Q50*I50),IF((F50-N50)*L50*I50/(1-I50*(L50+Q50))&gt;N50,(F50-N50)/(1-(L50+Q50)*I50),F50/(1-Q50*I50)))</f>
        <v>27855.12610517819</v>
      </c>
      <c r="H50" s="38">
        <f>K49+D50</f>
        <v>190034.0596769532</v>
      </c>
      <c r="I50" s="37">
        <f>H50/B50</f>
        <v>0.9245147325214338</v>
      </c>
      <c r="J50" s="38">
        <f>G50*I50</f>
        <v>25752.47446047962</v>
      </c>
      <c r="K50" s="38">
        <f>H50-J50</f>
        <v>164281.58521647358</v>
      </c>
      <c r="L50" s="37">
        <f>L49</f>
        <v>0.075</v>
      </c>
      <c r="M50" s="52">
        <f>J50*L50</f>
        <v>1931.4355845359714</v>
      </c>
      <c r="N50" s="52">
        <f>N49</f>
        <v>4600</v>
      </c>
      <c r="O50" s="52">
        <f>IF(M50&gt;N50,N50,M50)</f>
        <v>1931.4355845359714</v>
      </c>
      <c r="P50" s="54">
        <f>M50-O50</f>
        <v>0</v>
      </c>
      <c r="Q50" s="37">
        <f>Q49</f>
        <v>0.135</v>
      </c>
      <c r="R50" s="43">
        <f>J50*Q50</f>
        <v>3476.584052164749</v>
      </c>
      <c r="S50" s="38">
        <f>B50+D50-G50</f>
        <v>190027.93856832106</v>
      </c>
      <c r="T50" s="27">
        <f>IF(S50&gt;0,S50,0)</f>
        <v>190027.93856832106</v>
      </c>
      <c r="U50" s="7">
        <f>IF(T50=0,0,1)</f>
        <v>1</v>
      </c>
    </row>
    <row r="51" spans="1:21" ht="12.75">
      <c r="A51" s="7">
        <f>A50+1</f>
        <v>47</v>
      </c>
      <c r="B51" s="27">
        <f>S50</f>
        <v>190027.93856832106</v>
      </c>
      <c r="C51" s="6">
        <f>C50</f>
        <v>0.06</v>
      </c>
      <c r="D51" s="27">
        <f>B51*C51</f>
        <v>11401.676314099263</v>
      </c>
      <c r="E51" s="6">
        <f>E50</f>
        <v>0.02</v>
      </c>
      <c r="F51" s="30">
        <f>F50*(1+E51)</f>
        <v>24866.112894073714</v>
      </c>
      <c r="G51" s="38">
        <f>IF(F51*L51*I51/(1-Q51*I51)&lt;N51,F51/(1-Q51*I51),IF((F51-N51)*L51*I51/(1-I51*(L51+Q51))&gt;N51,(F51-N51)/(1-(L51+Q51)*I51),F51/(1-Q51*I51)))</f>
        <v>28412.220156953925</v>
      </c>
      <c r="H51" s="38">
        <f>K50+D51</f>
        <v>175683.26153057284</v>
      </c>
      <c r="I51" s="37">
        <f>H51/B51</f>
        <v>0.9245127998239541</v>
      </c>
      <c r="J51" s="38">
        <f>G51*I51</f>
        <v>26267.461206520056</v>
      </c>
      <c r="K51" s="38">
        <f>H51-J51</f>
        <v>149415.80032405278</v>
      </c>
      <c r="L51" s="37">
        <f>L50</f>
        <v>0.075</v>
      </c>
      <c r="M51" s="52">
        <f>J51*L51</f>
        <v>1970.0595904890042</v>
      </c>
      <c r="N51" s="52">
        <f>N50</f>
        <v>4600</v>
      </c>
      <c r="O51" s="52">
        <f>IF(M51&gt;N51,N51,M51)</f>
        <v>1970.0595904890042</v>
      </c>
      <c r="P51" s="54">
        <f>M51-O51</f>
        <v>0</v>
      </c>
      <c r="Q51" s="37">
        <f>Q50</f>
        <v>0.135</v>
      </c>
      <c r="R51" s="43">
        <f>J51*Q51</f>
        <v>3546.107262880208</v>
      </c>
      <c r="S51" s="38">
        <f>B51+D51-G51</f>
        <v>173017.39472546638</v>
      </c>
      <c r="T51" s="27">
        <f>IF(S51&gt;0,S51,0)</f>
        <v>173017.39472546638</v>
      </c>
      <c r="U51" s="7">
        <f>IF(T51=0,0,1)</f>
        <v>1</v>
      </c>
    </row>
    <row r="52" spans="1:21" ht="12.75">
      <c r="A52" s="7">
        <f>A51+1</f>
        <v>48</v>
      </c>
      <c r="B52" s="27">
        <f>S51</f>
        <v>173017.39472546638</v>
      </c>
      <c r="C52" s="6">
        <f>C51</f>
        <v>0.06</v>
      </c>
      <c r="D52" s="27">
        <f>B52*C52</f>
        <v>10381.043683527982</v>
      </c>
      <c r="E52" s="6">
        <f>E51</f>
        <v>0.02</v>
      </c>
      <c r="F52" s="30">
        <f>F51*(1+E52)</f>
        <v>25363.43515195519</v>
      </c>
      <c r="G52" s="38">
        <f>IF(F52*L52*I52/(1-Q52*I52)&lt;N52,F52/(1-Q52*I52),IF((F52-N52)*L52*I52/(1-I52*(L52+Q52))&gt;N52,(F52-N52)/(1-(L52+Q52)*I52),F52/(1-Q52*I52)))</f>
        <v>28976.332426221776</v>
      </c>
      <c r="H52" s="38">
        <f>K51+D52</f>
        <v>159796.84400758074</v>
      </c>
      <c r="I52" s="37">
        <f>H52/B52</f>
        <v>0.9235883146959691</v>
      </c>
      <c r="J52" s="38">
        <f>G52*I52</f>
        <v>26762.20203160433</v>
      </c>
      <c r="K52" s="38">
        <f>H52-J52</f>
        <v>133034.6419759764</v>
      </c>
      <c r="L52" s="37">
        <f>L51</f>
        <v>0.075</v>
      </c>
      <c r="M52" s="52">
        <f>J52*L52</f>
        <v>2007.1651523703247</v>
      </c>
      <c r="N52" s="52">
        <f>N51</f>
        <v>4600</v>
      </c>
      <c r="O52" s="52">
        <f>IF(M52&gt;N52,N52,M52)</f>
        <v>2007.1651523703247</v>
      </c>
      <c r="P52" s="54">
        <f>M52-O52</f>
        <v>0</v>
      </c>
      <c r="Q52" s="37">
        <f>Q51</f>
        <v>0.135</v>
      </c>
      <c r="R52" s="43">
        <f>J52*Q52</f>
        <v>3612.897274266585</v>
      </c>
      <c r="S52" s="38">
        <f>B52+D52-G52</f>
        <v>154422.10598277257</v>
      </c>
      <c r="T52" s="27">
        <f>IF(S52&gt;0,S52,0)</f>
        <v>154422.10598277257</v>
      </c>
      <c r="U52" s="7">
        <f>IF(T52=0,0,1)</f>
        <v>1</v>
      </c>
    </row>
    <row r="53" spans="1:21" ht="12.75">
      <c r="A53" s="7">
        <f>A52+1</f>
        <v>49</v>
      </c>
      <c r="B53" s="27">
        <f>S52</f>
        <v>154422.10598277257</v>
      </c>
      <c r="C53" s="6">
        <f>C52</f>
        <v>0.06</v>
      </c>
      <c r="D53" s="27">
        <f>B53*C53</f>
        <v>9265.326358966353</v>
      </c>
      <c r="E53" s="6">
        <f>E52</f>
        <v>0.02</v>
      </c>
      <c r="F53" s="30">
        <f>F52*(1+E53)</f>
        <v>25870.70385499429</v>
      </c>
      <c r="G53" s="38">
        <f>IF(F53*L53*I53/(1-Q53*I53)&lt;N53,F53/(1-Q53*I53),IF((F53-N53)*L53*I53/(1-I53*(L53+Q53))&gt;N53,(F53-N53)/(1-(L53+Q53)*I53),F53/(1-Q53*I53)))</f>
        <v>29546.34269154131</v>
      </c>
      <c r="H53" s="38">
        <f>K52+D53</f>
        <v>142299.96833494277</v>
      </c>
      <c r="I53" s="37">
        <f>H53/B53</f>
        <v>0.9214999849232586</v>
      </c>
      <c r="J53" s="38">
        <f>G53*I53</f>
        <v>27226.95434479275</v>
      </c>
      <c r="K53" s="38">
        <f>H53-J53</f>
        <v>115073.01399015001</v>
      </c>
      <c r="L53" s="37">
        <f>L52</f>
        <v>0.075</v>
      </c>
      <c r="M53" s="52">
        <f>J53*L53</f>
        <v>2042.021575859456</v>
      </c>
      <c r="N53" s="52">
        <f>N52</f>
        <v>4600</v>
      </c>
      <c r="O53" s="52">
        <f>IF(M53&gt;N53,N53,M53)</f>
        <v>2042.021575859456</v>
      </c>
      <c r="P53" s="54">
        <f>M53-O53</f>
        <v>0</v>
      </c>
      <c r="Q53" s="37">
        <f>Q52</f>
        <v>0.135</v>
      </c>
      <c r="R53" s="43">
        <f>J53*Q53</f>
        <v>3675.6388365470216</v>
      </c>
      <c r="S53" s="38">
        <f>B53+D53-G53</f>
        <v>134141.08965019762</v>
      </c>
      <c r="T53" s="27">
        <f>IF(S53&gt;0,S53,0)</f>
        <v>134141.08965019762</v>
      </c>
      <c r="U53" s="7">
        <f>IF(T53=0,0,1)</f>
        <v>1</v>
      </c>
    </row>
    <row r="54" spans="1:21" ht="12.75">
      <c r="A54" s="7">
        <f>A53+1</f>
        <v>50</v>
      </c>
      <c r="B54" s="27">
        <f>S53</f>
        <v>134141.08965019762</v>
      </c>
      <c r="C54" s="6">
        <f>C53</f>
        <v>0.06</v>
      </c>
      <c r="D54" s="27">
        <f>B54*C54</f>
        <v>8048.465379011857</v>
      </c>
      <c r="E54" s="6">
        <f>E53</f>
        <v>0.02</v>
      </c>
      <c r="F54" s="30">
        <f>F53*(1+E54)</f>
        <v>26388.117932094177</v>
      </c>
      <c r="G54" s="38">
        <f>IF(F54*L54*I54/(1-Q54*I54)&lt;N54,F54/(1-Q54*I54),IF((F54-N54)*L54*I54/(1-I54*(L54+Q54))&gt;N54,(F54-N54)/(1-(L54+Q54)*I54),F54/(1-Q54*I54)))</f>
        <v>30120.321923721778</v>
      </c>
      <c r="H54" s="38">
        <f>K53+D54</f>
        <v>123121.47936916187</v>
      </c>
      <c r="I54" s="37">
        <f>H54/B54</f>
        <v>0.9178505981293889</v>
      </c>
      <c r="J54" s="38">
        <f>G54*I54</f>
        <v>27645.95549353778</v>
      </c>
      <c r="K54" s="38">
        <f>H54-J54</f>
        <v>95475.52387562409</v>
      </c>
      <c r="L54" s="37">
        <f>L53</f>
        <v>0.075</v>
      </c>
      <c r="M54" s="52">
        <f>J54*L54</f>
        <v>2073.4466620153335</v>
      </c>
      <c r="N54" s="52">
        <f>N53</f>
        <v>4600</v>
      </c>
      <c r="O54" s="52">
        <f>IF(M54&gt;N54,N54,M54)</f>
        <v>2073.4466620153335</v>
      </c>
      <c r="P54" s="54">
        <f>M54-O54</f>
        <v>0</v>
      </c>
      <c r="Q54" s="37">
        <f>Q53</f>
        <v>0.135</v>
      </c>
      <c r="R54" s="43">
        <f>J54*Q54</f>
        <v>3732.2039916276003</v>
      </c>
      <c r="S54" s="38">
        <f>B54+D54-G54</f>
        <v>112069.23310548768</v>
      </c>
      <c r="T54" s="27">
        <f>IF(S54&gt;0,S54,0)</f>
        <v>112069.23310548768</v>
      </c>
      <c r="U54" s="7">
        <f>IF(T54=0,0,1)</f>
        <v>1</v>
      </c>
    </row>
    <row r="55" spans="1:21" ht="12.75">
      <c r="A55" s="7">
        <f>A54+1</f>
        <v>51</v>
      </c>
      <c r="B55" s="27">
        <f>S54</f>
        <v>112069.23310548768</v>
      </c>
      <c r="C55" s="6">
        <f>C54</f>
        <v>0.06</v>
      </c>
      <c r="D55" s="27">
        <f>B55*C55</f>
        <v>6724.153986329261</v>
      </c>
      <c r="E55" s="6">
        <f>E54</f>
        <v>0.02</v>
      </c>
      <c r="F55" s="30">
        <f>F54*(1+E55)</f>
        <v>26915.880290736062</v>
      </c>
      <c r="G55" s="38">
        <f>IF(F55*L55*I55/(1-Q55*I55)&lt;N55,F55/(1-Q55*I55),IF((F55-N55)*L55*I55/(1-I55*(L55+Q55))&gt;N55,(F55-N55)/(1-(L55+Q55)*I55),F55/(1-Q55*I55)))</f>
        <v>30694.74084741275</v>
      </c>
      <c r="H55" s="38">
        <f>K54+D55</f>
        <v>102199.67786195334</v>
      </c>
      <c r="I55" s="37">
        <f>H55/B55</f>
        <v>0.9119334096429088</v>
      </c>
      <c r="J55" s="38">
        <f>G55*I55</f>
        <v>27991.55967908658</v>
      </c>
      <c r="K55" s="38">
        <f>H55-J55</f>
        <v>74208.11818286676</v>
      </c>
      <c r="L55" s="37">
        <f>L54</f>
        <v>0.075</v>
      </c>
      <c r="M55" s="52">
        <f>J55*L55</f>
        <v>2099.3669759314935</v>
      </c>
      <c r="N55" s="52">
        <f>N54</f>
        <v>4600</v>
      </c>
      <c r="O55" s="52">
        <f>IF(M55&gt;N55,N55,M55)</f>
        <v>2099.3669759314935</v>
      </c>
      <c r="P55" s="54">
        <f>M55-O55</f>
        <v>0</v>
      </c>
      <c r="Q55" s="37">
        <f>Q54</f>
        <v>0.135</v>
      </c>
      <c r="R55" s="43">
        <f>J55*Q55</f>
        <v>3778.8605566766882</v>
      </c>
      <c r="S55" s="38">
        <f>B55+D55-G55</f>
        <v>88098.6462444042</v>
      </c>
      <c r="T55" s="27">
        <f>IF(S55&gt;0,S55,0)</f>
        <v>88098.6462444042</v>
      </c>
      <c r="U55" s="7">
        <f>IF(T55=0,0,1)</f>
        <v>1</v>
      </c>
    </row>
    <row r="56" spans="1:21" ht="12.75">
      <c r="A56" s="7">
        <f>A55+1</f>
        <v>52</v>
      </c>
      <c r="B56" s="27">
        <f>S55</f>
        <v>88098.6462444042</v>
      </c>
      <c r="C56" s="6">
        <f>C55</f>
        <v>0.06</v>
      </c>
      <c r="D56" s="27">
        <f>B56*C56</f>
        <v>5285.918774664252</v>
      </c>
      <c r="E56" s="6">
        <f>E55</f>
        <v>0.02</v>
      </c>
      <c r="F56" s="30">
        <f>F55*(1+E56)</f>
        <v>27454.197896550784</v>
      </c>
      <c r="G56" s="38">
        <f>IF(F56*L56*I56/(1-Q56*I56)&lt;N56,F56/(1-Q56*I56),IF((F56-N56)*L56*I56/(1-I56*(L56+Q56))&gt;N56,(F56-N56)/(1-(L56+Q56)*I56),F56/(1-Q56*I56)))</f>
        <v>31262.414108006906</v>
      </c>
      <c r="H56" s="38">
        <f>K55+D56</f>
        <v>79494.03695753102</v>
      </c>
      <c r="I56" s="37">
        <f>H56/B56</f>
        <v>0.9023298353188972</v>
      </c>
      <c r="J56" s="38">
        <f>G56*I56</f>
        <v>28209.00897374904</v>
      </c>
      <c r="K56" s="38">
        <f>H56-J56</f>
        <v>51285.027983781976</v>
      </c>
      <c r="L56" s="37">
        <f>L55</f>
        <v>0.075</v>
      </c>
      <c r="M56" s="52">
        <f>J56*L56</f>
        <v>2115.675673031178</v>
      </c>
      <c r="N56" s="52">
        <f>N55</f>
        <v>4600</v>
      </c>
      <c r="O56" s="52">
        <f>IF(M56&gt;N56,N56,M56)</f>
        <v>2115.675673031178</v>
      </c>
      <c r="P56" s="54">
        <f>M56-O56</f>
        <v>0</v>
      </c>
      <c r="Q56" s="37">
        <f>Q55</f>
        <v>0.135</v>
      </c>
      <c r="R56" s="43">
        <f>J56*Q56</f>
        <v>3808.216211456121</v>
      </c>
      <c r="S56" s="38">
        <f>B56+D56-G56</f>
        <v>62122.150911061544</v>
      </c>
      <c r="T56" s="27">
        <f>IF(S56&gt;0,S56,0)</f>
        <v>62122.150911061544</v>
      </c>
      <c r="U56" s="7">
        <f>IF(T56=0,0,1)</f>
        <v>1</v>
      </c>
    </row>
    <row r="57" spans="1:21" ht="12.75">
      <c r="A57" s="7">
        <f>A56+1</f>
        <v>53</v>
      </c>
      <c r="B57" s="27">
        <f>S56</f>
        <v>62122.150911061544</v>
      </c>
      <c r="C57" s="6">
        <f>C56</f>
        <v>0.06</v>
      </c>
      <c r="D57" s="27">
        <f>B57*C57</f>
        <v>3727.3290546636927</v>
      </c>
      <c r="E57" s="6">
        <f>E56</f>
        <v>0.02</v>
      </c>
      <c r="F57" s="30">
        <f>F56*(1+E57)</f>
        <v>28003.2818544818</v>
      </c>
      <c r="G57" s="38">
        <f>IF(F57*L57*I57/(1-Q57*I57)&lt;N57,F57/(1-Q57*I57),IF((F57-N57)*L57*I57/(1-I57*(L57+Q57))&gt;N57,(F57-N57)/(1-(L57+Q57)*I57),F57/(1-Q57*I57)))</f>
        <v>31805.62662852848</v>
      </c>
      <c r="H57" s="38">
        <f>K56+D57</f>
        <v>55012.35703844567</v>
      </c>
      <c r="I57" s="37">
        <f>H57/B57</f>
        <v>0.8855513891849179</v>
      </c>
      <c r="J57" s="38">
        <f>G57*I57</f>
        <v>28165.516844790214</v>
      </c>
      <c r="K57" s="38">
        <f>H57-J57</f>
        <v>26846.840193655455</v>
      </c>
      <c r="L57" s="37">
        <f>L56</f>
        <v>0.075</v>
      </c>
      <c r="M57" s="52">
        <f>J57*L57</f>
        <v>2112.413763359266</v>
      </c>
      <c r="N57" s="52">
        <f>N56</f>
        <v>4600</v>
      </c>
      <c r="O57" s="52">
        <f>IF(M57&gt;N57,N57,M57)</f>
        <v>2112.413763359266</v>
      </c>
      <c r="P57" s="54">
        <f>M57-O57</f>
        <v>0</v>
      </c>
      <c r="Q57" s="37">
        <f>Q56</f>
        <v>0.135</v>
      </c>
      <c r="R57" s="43">
        <f>J57*Q57</f>
        <v>3802.344774046679</v>
      </c>
      <c r="S57" s="38">
        <f>B57+D57-G57</f>
        <v>34043.853337196764</v>
      </c>
      <c r="T57" s="27">
        <f>IF(S57&gt;0,S57,0)</f>
        <v>34043.853337196764</v>
      </c>
      <c r="U57" s="7">
        <f>IF(T57=0,0,1)</f>
        <v>1</v>
      </c>
    </row>
    <row r="58" spans="1:21" ht="12.75">
      <c r="A58" s="7">
        <f>A57+1</f>
        <v>54</v>
      </c>
      <c r="B58" s="27">
        <f>S57</f>
        <v>34043.853337196764</v>
      </c>
      <c r="C58" s="6">
        <f>C57</f>
        <v>0.06</v>
      </c>
      <c r="D58" s="27">
        <f>B58*C58</f>
        <v>2042.6312002318057</v>
      </c>
      <c r="E58" s="6">
        <f>E57</f>
        <v>0.02</v>
      </c>
      <c r="F58" s="30">
        <f>F57*(1+E58)</f>
        <v>28563.347491571436</v>
      </c>
      <c r="G58" s="38">
        <f>IF(F58*L58*I58/(1-Q58*I58)&lt;N58,F58/(1-Q58*I58),IF((F58-N58)*L58*I58/(1-I58*(L58+Q58))&gt;N58,(F58-N58)/(1-(L58+Q58)*I58),F58/(1-Q58*I58)))</f>
        <v>32258.946417019062</v>
      </c>
      <c r="H58" s="38">
        <f>K57+D58</f>
        <v>28889.47139388726</v>
      </c>
      <c r="I58" s="37">
        <f>H58/B58</f>
        <v>0.848595812810715</v>
      </c>
      <c r="J58" s="38">
        <f>G58*I58</f>
        <v>27374.806855167593</v>
      </c>
      <c r="K58" s="38">
        <f>H58-J58</f>
        <v>1514.6645387196659</v>
      </c>
      <c r="L58" s="37">
        <f>L57</f>
        <v>0.075</v>
      </c>
      <c r="M58" s="52">
        <f>J58*L58</f>
        <v>2053.110514137569</v>
      </c>
      <c r="N58" s="52">
        <f>N57</f>
        <v>4600</v>
      </c>
      <c r="O58" s="52">
        <f>IF(M58&gt;N58,N58,M58)</f>
        <v>2053.110514137569</v>
      </c>
      <c r="P58" s="54">
        <f>M58-O58</f>
        <v>0</v>
      </c>
      <c r="Q58" s="37">
        <f>Q57</f>
        <v>0.135</v>
      </c>
      <c r="R58" s="43">
        <f>J58*Q58</f>
        <v>3695.5989254476253</v>
      </c>
      <c r="S58" s="38">
        <f>B58+D58-G58</f>
        <v>3827.53812040951</v>
      </c>
      <c r="T58" s="27">
        <f>IF(S58&gt;0,S58,0)</f>
        <v>3827.53812040951</v>
      </c>
      <c r="U58" s="7">
        <f>IF(T58=0,0,1)</f>
        <v>1</v>
      </c>
    </row>
    <row r="59" spans="1:21" ht="12.75">
      <c r="A59" s="7">
        <f>A58+1</f>
        <v>55</v>
      </c>
      <c r="B59" s="27">
        <f>S58</f>
        <v>3827.53812040951</v>
      </c>
      <c r="C59" s="6">
        <f>C58</f>
        <v>0.06</v>
      </c>
      <c r="D59" s="27">
        <f>B59*C59</f>
        <v>229.6522872245706</v>
      </c>
      <c r="E59" s="6">
        <f>E58</f>
        <v>0.02</v>
      </c>
      <c r="F59" s="30">
        <f>F58*(1+E59)</f>
        <v>29134.614441402864</v>
      </c>
      <c r="G59" s="38">
        <f>IF(F59*L59*I59/(1-Q59*I59)&lt;N59,F59/(1-Q59*I59),IF((F59-N59)*L59*I59/(1-I59*(L59+Q59))&gt;N59,(F59-N59)/(1-(L59+Q59)*I59),F59/(1-Q59*I59)))</f>
        <v>31044.579374823224</v>
      </c>
      <c r="H59" s="38">
        <f>K58+D59</f>
        <v>1744.3168259442364</v>
      </c>
      <c r="I59" s="37">
        <f>H59/B59</f>
        <v>0.4557281393601407</v>
      </c>
      <c r="J59" s="38">
        <f>G59*I59</f>
        <v>14147.888395706388</v>
      </c>
      <c r="K59" s="38">
        <f>H59-J59</f>
        <v>-12403.571569762153</v>
      </c>
      <c r="L59" s="37">
        <f>L58</f>
        <v>0.075</v>
      </c>
      <c r="M59" s="52">
        <f>J59*L59</f>
        <v>1061.091629677979</v>
      </c>
      <c r="N59" s="52">
        <f>N58</f>
        <v>4600</v>
      </c>
      <c r="O59" s="52">
        <f>IF(M59&gt;N59,N59,M59)</f>
        <v>1061.091629677979</v>
      </c>
      <c r="P59" s="54">
        <f>M59-O59</f>
        <v>0</v>
      </c>
      <c r="Q59" s="37">
        <f>Q58</f>
        <v>0.135</v>
      </c>
      <c r="R59" s="43">
        <f>J59*Q59</f>
        <v>1909.9649334203625</v>
      </c>
      <c r="S59" s="38">
        <f>B59+D59-G59</f>
        <v>-26987.388967189145</v>
      </c>
      <c r="T59" s="27">
        <f>IF(S59&gt;0,S59,0)</f>
        <v>0</v>
      </c>
      <c r="U59" s="7">
        <f>IF(T59=0,0,1)</f>
        <v>0</v>
      </c>
    </row>
    <row r="60" spans="1:21" ht="12.75">
      <c r="A60" s="7">
        <f>A59+1</f>
        <v>56</v>
      </c>
      <c r="B60" s="27">
        <f>S59</f>
        <v>-26987.388967189145</v>
      </c>
      <c r="C60" s="6">
        <f>C59</f>
        <v>0.06</v>
      </c>
      <c r="D60" s="27">
        <f>B60*C60</f>
        <v>-1619.2433380313487</v>
      </c>
      <c r="E60" s="6">
        <f>E59</f>
        <v>0.02</v>
      </c>
      <c r="F60" s="30">
        <f>F59*(1+E60)</f>
        <v>29717.30673023092</v>
      </c>
      <c r="G60" s="38">
        <f>IF(F60*L60*I60/(1-Q60*I60)&lt;N60,F60/(1-Q60*I60),IF((F60-N60)*L60*I60/(1-I60*(L60+Q60))&gt;N60,(F60-N60)/(1-(L60+Q60)*I60),F60/(1-Q60*I60)))</f>
        <v>31959.13931066089</v>
      </c>
      <c r="H60" s="38">
        <f>K59+D60</f>
        <v>-14022.814907793501</v>
      </c>
      <c r="I60" s="37">
        <f>H60/B60</f>
        <v>0.5196062103244676</v>
      </c>
      <c r="J60" s="38">
        <f>G60*I60</f>
        <v>16606.16726244422</v>
      </c>
      <c r="K60" s="38">
        <f>H60-J60</f>
        <v>-30628.982170237723</v>
      </c>
      <c r="L60" s="37">
        <f>L59</f>
        <v>0.075</v>
      </c>
      <c r="M60" s="52">
        <f>J60*L60</f>
        <v>1245.4625446833165</v>
      </c>
      <c r="N60" s="52">
        <f>N59</f>
        <v>4600</v>
      </c>
      <c r="O60" s="52">
        <f>IF(M60&gt;N60,N60,M60)</f>
        <v>1245.4625446833165</v>
      </c>
      <c r="P60" s="54">
        <f>M60-O60</f>
        <v>0</v>
      </c>
      <c r="Q60" s="37">
        <f>Q59</f>
        <v>0.135</v>
      </c>
      <c r="R60" s="43">
        <f>J60*Q60</f>
        <v>2241.83258042997</v>
      </c>
      <c r="S60" s="38">
        <f>B60+D60-G60</f>
        <v>-60565.771615881386</v>
      </c>
      <c r="T60" s="27">
        <f>IF(S60&gt;0,S60,0)</f>
        <v>0</v>
      </c>
      <c r="U60" s="7">
        <f>IF(T60=0,0,1)</f>
        <v>0</v>
      </c>
    </row>
    <row r="61" spans="1:21" ht="12.75">
      <c r="A61" s="7">
        <f>A60+1</f>
        <v>57</v>
      </c>
      <c r="B61" s="27">
        <f>S60</f>
        <v>-60565.771615881386</v>
      </c>
      <c r="C61" s="6">
        <f>C60</f>
        <v>0.06</v>
      </c>
      <c r="D61" s="27">
        <f>B61*C61</f>
        <v>-3633.946296952883</v>
      </c>
      <c r="E61" s="6">
        <f>E60</f>
        <v>0.02</v>
      </c>
      <c r="F61" s="30">
        <f>F60*(1+E61)</f>
        <v>30311.65286483554</v>
      </c>
      <c r="G61" s="38">
        <f>IF(F61*L61*I61/(1-Q61*I61)&lt;N61,F61/(1-Q61*I61),IF((F61-N61)*L61*I61/(1-I61*(L61+Q61))&gt;N61,(F61-N61)/(1-(L61+Q61)*I61),F61/(1-Q61*I61)))</f>
        <v>32818.01176237319</v>
      </c>
      <c r="H61" s="38">
        <f>K60+D61</f>
        <v>-34262.928467190606</v>
      </c>
      <c r="I61" s="37">
        <f>H61/B61</f>
        <v>0.5657143887225946</v>
      </c>
      <c r="J61" s="38">
        <f>G61*I61</f>
        <v>18565.62146324187</v>
      </c>
      <c r="K61" s="38">
        <f>H61-J61</f>
        <v>-52828.54993043248</v>
      </c>
      <c r="L61" s="37">
        <f>L60</f>
        <v>0.075</v>
      </c>
      <c r="M61" s="52">
        <f>J61*L61</f>
        <v>1392.4216097431402</v>
      </c>
      <c r="N61" s="52">
        <f>N60</f>
        <v>4600</v>
      </c>
      <c r="O61" s="52">
        <f>IF(M61&gt;N61,N61,M61)</f>
        <v>1392.4216097431402</v>
      </c>
      <c r="P61" s="54">
        <f>M61-O61</f>
        <v>0</v>
      </c>
      <c r="Q61" s="37">
        <f>Q60</f>
        <v>0.135</v>
      </c>
      <c r="R61" s="43">
        <f>J61*Q61</f>
        <v>2506.358897537653</v>
      </c>
      <c r="S61" s="38">
        <f>B61+D61-G61</f>
        <v>-97017.72967520746</v>
      </c>
      <c r="T61" s="27">
        <f>IF(S61&gt;0,S61,0)</f>
        <v>0</v>
      </c>
      <c r="U61" s="7">
        <f>IF(T61=0,0,1)</f>
        <v>0</v>
      </c>
    </row>
    <row r="62" spans="1:21" ht="12.75">
      <c r="A62" s="7">
        <f>A61+1</f>
        <v>58</v>
      </c>
      <c r="B62" s="27">
        <f>S61</f>
        <v>-97017.72967520746</v>
      </c>
      <c r="C62" s="6">
        <f>C61</f>
        <v>0.06</v>
      </c>
      <c r="D62" s="27">
        <f>B62*C62</f>
        <v>-5821.063780512448</v>
      </c>
      <c r="E62" s="6">
        <f>E61</f>
        <v>0.02</v>
      </c>
      <c r="F62" s="30">
        <f>F61*(1+E62)</f>
        <v>30917.885922132253</v>
      </c>
      <c r="G62" s="38">
        <f>IF(F62*L62*I62/(1-Q62*I62)&lt;N62,F62/(1-Q62*I62),IF((F62-N62)*L62*I62/(1-I62*(L62+Q62))&gt;N62,(F62-N62)/(1-(L62+Q62)*I62),F62/(1-Q62*I62)))</f>
        <v>33665.34261670849</v>
      </c>
      <c r="H62" s="38">
        <f>K61+D62</f>
        <v>-58649.61371094493</v>
      </c>
      <c r="I62" s="37">
        <f>H62/B62</f>
        <v>0.6045246977773036</v>
      </c>
      <c r="J62" s="38">
        <f>G62*I62</f>
        <v>20351.531070935078</v>
      </c>
      <c r="K62" s="38">
        <f>H62-J62</f>
        <v>-79001.14478188001</v>
      </c>
      <c r="L62" s="37">
        <f>L61</f>
        <v>0.075</v>
      </c>
      <c r="M62" s="52">
        <f>J62*L62</f>
        <v>1526.3648303201307</v>
      </c>
      <c r="N62" s="52">
        <f>N61</f>
        <v>4600</v>
      </c>
      <c r="O62" s="52">
        <f>IF(M62&gt;N62,N62,M62)</f>
        <v>1526.3648303201307</v>
      </c>
      <c r="P62" s="54">
        <f>M62-O62</f>
        <v>0</v>
      </c>
      <c r="Q62" s="37">
        <f>Q61</f>
        <v>0.135</v>
      </c>
      <c r="R62" s="43">
        <f>J62*Q62</f>
        <v>2747.456694576236</v>
      </c>
      <c r="S62" s="38">
        <f>B62+D62-G62</f>
        <v>-136504.1360724284</v>
      </c>
      <c r="T62" s="27">
        <f>IF(S62&gt;0,S62,0)</f>
        <v>0</v>
      </c>
      <c r="U62" s="7">
        <f>IF(T62=0,0,1)</f>
        <v>0</v>
      </c>
    </row>
    <row r="63" spans="1:21" ht="12.75">
      <c r="A63" s="7">
        <f>A62+1</f>
        <v>59</v>
      </c>
      <c r="B63" s="27">
        <f>S62</f>
        <v>-136504.1360724284</v>
      </c>
      <c r="C63" s="6">
        <f>C62</f>
        <v>0.06</v>
      </c>
      <c r="D63" s="27">
        <f>B63*C63</f>
        <v>-8190.248164345704</v>
      </c>
      <c r="E63" s="6">
        <f>E62</f>
        <v>0.02</v>
      </c>
      <c r="F63" s="30">
        <f>F62*(1+E63)</f>
        <v>31536.2436405749</v>
      </c>
      <c r="G63" s="38">
        <f>IF(F63*L63*I63/(1-Q63*I63)&lt;N63,F63/(1-Q63*I63),IF((F63-N63)*L63*I63/(1-I63*(L63+Q63))&gt;N63,(F63-N63)/(1-(L63+Q63)*I63),F63/(1-Q63*I63)))</f>
        <v>34512.257442870265</v>
      </c>
      <c r="H63" s="38">
        <f>K62+D63</f>
        <v>-87191.39294622571</v>
      </c>
      <c r="I63" s="37">
        <f>H63/B63</f>
        <v>0.6387454289294384</v>
      </c>
      <c r="J63" s="38">
        <f>G63*I63</f>
        <v>22044.54668366937</v>
      </c>
      <c r="K63" s="38">
        <f>H63-J63</f>
        <v>-109235.93962989507</v>
      </c>
      <c r="L63" s="37">
        <f>L62</f>
        <v>0.075</v>
      </c>
      <c r="M63" s="52">
        <f>J63*L63</f>
        <v>1653.3410012752026</v>
      </c>
      <c r="N63" s="52">
        <f>N62</f>
        <v>4600</v>
      </c>
      <c r="O63" s="52">
        <f>IF(M63&gt;N63,N63,M63)</f>
        <v>1653.3410012752026</v>
      </c>
      <c r="P63" s="54">
        <f>M63-O63</f>
        <v>0</v>
      </c>
      <c r="Q63" s="37">
        <f>Q62</f>
        <v>0.135</v>
      </c>
      <c r="R63" s="43">
        <f>J63*Q63</f>
        <v>2976.013802295365</v>
      </c>
      <c r="S63" s="38">
        <f>B63+D63-G63</f>
        <v>-179206.64167964438</v>
      </c>
      <c r="T63" s="27">
        <f>IF(S63&gt;0,S63,0)</f>
        <v>0</v>
      </c>
      <c r="U63" s="7">
        <f>IF(T63=0,0,1)</f>
        <v>0</v>
      </c>
    </row>
    <row r="64" spans="1:21" ht="12.75">
      <c r="A64" s="7">
        <f>A63+1</f>
        <v>60</v>
      </c>
      <c r="B64" s="27">
        <f>S63</f>
        <v>-179206.64167964438</v>
      </c>
      <c r="C64" s="6">
        <f>C63</f>
        <v>0.06</v>
      </c>
      <c r="D64" s="27">
        <f>B64*C64</f>
        <v>-10752.398500778663</v>
      </c>
      <c r="E64" s="6">
        <f>E63</f>
        <v>0.02</v>
      </c>
      <c r="F64" s="30">
        <f>F63*(1+E64)</f>
        <v>32166.968513386397</v>
      </c>
      <c r="G64" s="38">
        <f>IF(F64*L64*I64/(1-Q64*I64)&lt;N64,F64/(1-Q64*I64),IF((F64-N64)*L64*I64/(1-I64*(L64+Q64))&gt;N64,(F64-N64)/(1-(L64+Q64)*I64),F64/(1-Q64*I64)))</f>
        <v>35363.4592207738</v>
      </c>
      <c r="H64" s="38">
        <f>K63+D64</f>
        <v>-119988.33813067374</v>
      </c>
      <c r="I64" s="37">
        <f>H64/B64</f>
        <v>0.6695529641427509</v>
      </c>
      <c r="J64" s="38">
        <f>G64*I64</f>
        <v>23677.708943610396</v>
      </c>
      <c r="K64" s="38">
        <f>H64-J64</f>
        <v>-143666.04707428414</v>
      </c>
      <c r="L64" s="37">
        <f>L63</f>
        <v>0.075</v>
      </c>
      <c r="M64" s="52">
        <f>J64*L64</f>
        <v>1775.8281707707797</v>
      </c>
      <c r="N64" s="52">
        <f>N63</f>
        <v>4600</v>
      </c>
      <c r="O64" s="52">
        <f>IF(M64&gt;N64,N64,M64)</f>
        <v>1775.8281707707797</v>
      </c>
      <c r="P64" s="54">
        <f>M64-O64</f>
        <v>0</v>
      </c>
      <c r="Q64" s="37">
        <f>Q63</f>
        <v>0.135</v>
      </c>
      <c r="R64" s="43">
        <f>J64*Q64</f>
        <v>3196.4907073874037</v>
      </c>
      <c r="S64" s="38">
        <f>B64+D64-G64</f>
        <v>-225322.49940119684</v>
      </c>
      <c r="T64" s="27">
        <f>IF(S64&gt;0,S64,0)</f>
        <v>0</v>
      </c>
      <c r="U64" s="7">
        <f>IF(T64=0,0,1)</f>
        <v>0</v>
      </c>
    </row>
    <row r="65" spans="1:21" ht="12.75">
      <c r="A65" s="7">
        <f>A64+1</f>
        <v>61</v>
      </c>
      <c r="B65" s="27">
        <f>S64</f>
        <v>-225322.49940119684</v>
      </c>
      <c r="C65" s="6">
        <f>C64</f>
        <v>0.06</v>
      </c>
      <c r="D65" s="27">
        <f>B65*C65</f>
        <v>-13519.34996407181</v>
      </c>
      <c r="E65" s="6">
        <f>E64</f>
        <v>0.02</v>
      </c>
      <c r="F65" s="30">
        <f>F64*(1+E65)</f>
        <v>32810.307883654124</v>
      </c>
      <c r="G65" s="38">
        <f>IF(F65*L65*I65/(1-Q65*I65)&lt;N65,F65/(1-Q65*I65),IF((F65-N65)*L65*I65/(1-I65*(L65+Q65))&gt;N65,(F65-N65)/(1-(L65+Q65)*I65),F65/(1-Q65*I65)))</f>
        <v>36221.51436704135</v>
      </c>
      <c r="H65" s="38">
        <f>K64+D65</f>
        <v>-157185.39703835596</v>
      </c>
      <c r="I65" s="37">
        <f>H65/B65</f>
        <v>0.6976018704571544</v>
      </c>
      <c r="J65" s="38">
        <f>G65*I65</f>
        <v>25268.19617323874</v>
      </c>
      <c r="K65" s="38">
        <f>H65-J65</f>
        <v>-182453.5932115947</v>
      </c>
      <c r="L65" s="37">
        <f>L64</f>
        <v>0.075</v>
      </c>
      <c r="M65" s="52">
        <f>J65*L65</f>
        <v>1895.1147129929054</v>
      </c>
      <c r="N65" s="52">
        <f>N64</f>
        <v>4600</v>
      </c>
      <c r="O65" s="52">
        <f>IF(M65&gt;N65,N65,M65)</f>
        <v>1895.1147129929054</v>
      </c>
      <c r="P65" s="54">
        <f>M65-O65</f>
        <v>0</v>
      </c>
      <c r="Q65" s="37">
        <f>Q64</f>
        <v>0.135</v>
      </c>
      <c r="R65" s="43">
        <f>J65*Q65</f>
        <v>3411.20648338723</v>
      </c>
      <c r="S65" s="38">
        <f>B65+D65-G65</f>
        <v>-275063.36373231</v>
      </c>
      <c r="T65" s="27">
        <f>IF(S65&gt;0,S65,0)</f>
        <v>0</v>
      </c>
      <c r="U65" s="7">
        <f>IF(T65=0,0,1)</f>
        <v>0</v>
      </c>
    </row>
    <row r="66" spans="1:21" ht="12.75">
      <c r="A66" s="7">
        <f>A65+1</f>
        <v>62</v>
      </c>
      <c r="B66" s="27">
        <f>S65</f>
        <v>-275063.36373231</v>
      </c>
      <c r="C66" s="6">
        <f>C65</f>
        <v>0.06</v>
      </c>
      <c r="D66" s="27">
        <f>B66*C66</f>
        <v>-16503.8018239386</v>
      </c>
      <c r="E66" s="6">
        <f>E65</f>
        <v>0.02</v>
      </c>
      <c r="F66" s="30">
        <f>F65*(1+E66)</f>
        <v>33466.51404132721</v>
      </c>
      <c r="G66" s="38">
        <f>IF(F66*L66*I66/(1-Q66*I66)&lt;N66,F66/(1-Q66*I66),IF((F66-N66)*L66*I66/(1-I66*(L66+Q66))&gt;N66,(F66-N66)/(1-(L66+Q66)*I66),F66/(1-Q66*I66)))</f>
        <v>37088.07128227352</v>
      </c>
      <c r="H66" s="38">
        <f>K65+D66</f>
        <v>-198957.3950355333</v>
      </c>
      <c r="I66" s="37">
        <f>H66/B66</f>
        <v>0.7233147749518449</v>
      </c>
      <c r="J66" s="38">
        <f>G66*I66</f>
        <v>26826.349932935656</v>
      </c>
      <c r="K66" s="38">
        <f>H66-J66</f>
        <v>-225783.74496846896</v>
      </c>
      <c r="L66" s="37">
        <f>L65</f>
        <v>0.075</v>
      </c>
      <c r="M66" s="52">
        <f>J66*L66</f>
        <v>2011.976244970174</v>
      </c>
      <c r="N66" s="52">
        <f>N65</f>
        <v>4600</v>
      </c>
      <c r="O66" s="52">
        <f>IF(M66&gt;N66,N66,M66)</f>
        <v>2011.976244970174</v>
      </c>
      <c r="P66" s="54">
        <f>M66-O66</f>
        <v>0</v>
      </c>
      <c r="Q66" s="37">
        <f>Q65</f>
        <v>0.135</v>
      </c>
      <c r="R66" s="43">
        <f>J66*Q66</f>
        <v>3621.557240946314</v>
      </c>
      <c r="S66" s="38">
        <f>B66+D66-G66</f>
        <v>-328655.23683852213</v>
      </c>
      <c r="T66" s="27">
        <f>IF(S66&gt;0,S66,0)</f>
        <v>0</v>
      </c>
      <c r="U66" s="7">
        <f>IF(T66=0,0,1)</f>
        <v>0</v>
      </c>
    </row>
    <row r="67" spans="1:21" ht="12.75">
      <c r="A67" s="7">
        <f>A66+1</f>
        <v>63</v>
      </c>
      <c r="B67" s="27">
        <f>S66</f>
        <v>-328655.23683852213</v>
      </c>
      <c r="C67" s="6">
        <f>C66</f>
        <v>0.06</v>
      </c>
      <c r="D67" s="27">
        <f>B67*C67</f>
        <v>-19719.314210311328</v>
      </c>
      <c r="E67" s="6">
        <f>E66</f>
        <v>0.02</v>
      </c>
      <c r="F67" s="30">
        <f>F66*(1+E67)</f>
        <v>34135.84432215375</v>
      </c>
      <c r="G67" s="38">
        <f>IF(F67*L67*I67/(1-Q67*I67)&lt;N67,F67/(1-Q67*I67),IF((F67-N67)*L67*I67/(1-I67*(L67+Q67))&gt;N67,(F67-N67)/(1-(L67+Q67)*I67),F67/(1-Q67*I67)))</f>
        <v>37964.31855782194</v>
      </c>
      <c r="H67" s="38">
        <f>K66+D67</f>
        <v>-245503.0591787803</v>
      </c>
      <c r="I67" s="37">
        <f>H67/B67</f>
        <v>0.746992689179035</v>
      </c>
      <c r="J67" s="38">
        <f>G67*I67</f>
        <v>28359.06841235696</v>
      </c>
      <c r="K67" s="38">
        <f>H67-J67</f>
        <v>-273862.12759113725</v>
      </c>
      <c r="L67" s="37">
        <f>L66</f>
        <v>0.075</v>
      </c>
      <c r="M67" s="52">
        <f>J67*L67</f>
        <v>2126.9301309267717</v>
      </c>
      <c r="N67" s="52">
        <f>N66</f>
        <v>4600</v>
      </c>
      <c r="O67" s="52">
        <f>IF(M67&gt;N67,N67,M67)</f>
        <v>2126.9301309267717</v>
      </c>
      <c r="P67" s="54">
        <f>M67-O67</f>
        <v>0</v>
      </c>
      <c r="Q67" s="37">
        <f>Q66</f>
        <v>0.135</v>
      </c>
      <c r="R67" s="43">
        <f>J67*Q67</f>
        <v>3828.4742356681895</v>
      </c>
      <c r="S67" s="38">
        <f>B67+D67-G67</f>
        <v>-386338.86960665544</v>
      </c>
      <c r="T67" s="27">
        <f>IF(S67&gt;0,S67,0)</f>
        <v>0</v>
      </c>
      <c r="U67" s="7">
        <f>IF(T67=0,0,1)</f>
        <v>0</v>
      </c>
    </row>
    <row r="68" spans="1:21" ht="12.75">
      <c r="A68" s="7">
        <f>A67+1</f>
        <v>64</v>
      </c>
      <c r="B68" s="27">
        <f>S67</f>
        <v>-386338.86960665544</v>
      </c>
      <c r="C68" s="6">
        <f>C67</f>
        <v>0.06</v>
      </c>
      <c r="D68" s="27">
        <f>B68*C68</f>
        <v>-23180.332176399326</v>
      </c>
      <c r="E68" s="6">
        <f>E67</f>
        <v>0.02</v>
      </c>
      <c r="F68" s="30">
        <f>F67*(1+E68)</f>
        <v>34818.56120859683</v>
      </c>
      <c r="G68" s="38">
        <f>IF(F68*L68*I68/(1-Q68*I68)&lt;N68,F68/(1-Q68*I68),IF((F68-N68)*L68*I68/(1-I68*(L68+Q68))&gt;N68,(F68-N68)/(1-(L68+Q68)*I68),F68/(1-Q68*I68)))</f>
        <v>38851.18974561727</v>
      </c>
      <c r="H68" s="38">
        <f>K67+D68</f>
        <v>-297042.45976753655</v>
      </c>
      <c r="I68" s="37">
        <f>H68/B68</f>
        <v>0.7688650641597762</v>
      </c>
      <c r="J68" s="38">
        <f>G68*I68</f>
        <v>29871.322496447658</v>
      </c>
      <c r="K68" s="38">
        <f>H68-J68</f>
        <v>-326913.7822639842</v>
      </c>
      <c r="L68" s="37">
        <f>L67</f>
        <v>0.075</v>
      </c>
      <c r="M68" s="52">
        <f>J68*L68</f>
        <v>2240.3491872335744</v>
      </c>
      <c r="N68" s="52">
        <f>N67</f>
        <v>4600</v>
      </c>
      <c r="O68" s="52">
        <f>IF(M68&gt;N68,N68,M68)</f>
        <v>2240.3491872335744</v>
      </c>
      <c r="P68" s="54">
        <f>M68-O68</f>
        <v>0</v>
      </c>
      <c r="Q68" s="37">
        <f>Q67</f>
        <v>0.135</v>
      </c>
      <c r="R68" s="43">
        <f>J68*Q68</f>
        <v>4032.628537020434</v>
      </c>
      <c r="S68" s="38">
        <f>B68+D68-G68</f>
        <v>-448370.391528672</v>
      </c>
      <c r="T68" s="27">
        <f>IF(S68&gt;0,S68,0)</f>
        <v>0</v>
      </c>
      <c r="U68" s="7">
        <f>IF(T68=0,0,1)</f>
        <v>0</v>
      </c>
    </row>
    <row r="69" spans="1:21" ht="12.75">
      <c r="A69" s="7">
        <f>A68+1</f>
        <v>65</v>
      </c>
      <c r="B69" s="27">
        <f>S68</f>
        <v>-448370.391528672</v>
      </c>
      <c r="C69" s="6">
        <f>C68</f>
        <v>0.06</v>
      </c>
      <c r="D69" s="27">
        <f>B69*C69</f>
        <v>-26902.22349172032</v>
      </c>
      <c r="E69" s="6">
        <f>E68</f>
        <v>0.02</v>
      </c>
      <c r="F69" s="30">
        <f>F68*(1+E69)</f>
        <v>35514.93243276877</v>
      </c>
      <c r="G69" s="38">
        <f>IF(F69*L69*I69/(1-Q69*I69)&lt;N69,F69/(1-Q69*I69),IF((F69-N69)*L69*I69/(1-I69*(L69+Q69))&gt;N69,(F69-N69)/(1-(L69+Q69)*I69),F69/(1-Q69*I69)))</f>
        <v>39749.466401417434</v>
      </c>
      <c r="H69" s="38">
        <f>K68+D69</f>
        <v>-353816.00575570454</v>
      </c>
      <c r="I69" s="37">
        <f>H69/B69</f>
        <v>0.7891154555264138</v>
      </c>
      <c r="J69" s="38">
        <f>G69*I69</f>
        <v>31366.9182862864</v>
      </c>
      <c r="K69" s="38">
        <f>H69-J69</f>
        <v>-385182.92404199095</v>
      </c>
      <c r="L69" s="37">
        <f>L68</f>
        <v>0.075</v>
      </c>
      <c r="M69" s="52">
        <f>J69*L69</f>
        <v>2352.51887147148</v>
      </c>
      <c r="N69" s="52">
        <f>N68</f>
        <v>4600</v>
      </c>
      <c r="O69" s="52">
        <f>IF(M69&gt;N69,N69,M69)</f>
        <v>2352.51887147148</v>
      </c>
      <c r="P69" s="54">
        <f>M69-O69</f>
        <v>0</v>
      </c>
      <c r="Q69" s="37">
        <f>Q68</f>
        <v>0.135</v>
      </c>
      <c r="R69" s="43">
        <f>J69*Q69</f>
        <v>4234.533968648664</v>
      </c>
      <c r="S69" s="38">
        <f>B69+D69-G69</f>
        <v>-515022.0814218098</v>
      </c>
      <c r="T69" s="27">
        <f>IF(S69&gt;0,S69,0)</f>
        <v>0</v>
      </c>
      <c r="U69" s="7">
        <f>IF(T69=0,0,1)</f>
        <v>0</v>
      </c>
    </row>
    <row r="70" spans="1:21" ht="12.75">
      <c r="A70" s="7">
        <f>A69+1</f>
        <v>66</v>
      </c>
      <c r="B70" s="27">
        <f>S69</f>
        <v>-515022.0814218098</v>
      </c>
      <c r="C70" s="6">
        <f>C69</f>
        <v>0.06</v>
      </c>
      <c r="D70" s="27">
        <f>B70*C70</f>
        <v>-30901.324885308586</v>
      </c>
      <c r="E70" s="6">
        <f>E69</f>
        <v>0.02</v>
      </c>
      <c r="F70" s="30">
        <f>F69*(1+E70)</f>
        <v>36225.23108142415</v>
      </c>
      <c r="G70" s="38">
        <f>IF(F70*L70*I70/(1-Q70*I70)&lt;N70,F70/(1-Q70*I70),IF((F70-N70)*L70*I70/(1-I70*(L70+Q70))&gt;N70,(F70-N70)/(1-(L70+Q70)*I70),F70/(1-Q70*I70)))</f>
        <v>40659.83465584437</v>
      </c>
      <c r="H70" s="38">
        <f>K69+D70</f>
        <v>-416084.2489272995</v>
      </c>
      <c r="I70" s="37">
        <f>H70/B70</f>
        <v>0.8078959406529234</v>
      </c>
      <c r="J70" s="38">
        <f>G70*I70</f>
        <v>32848.91536607572</v>
      </c>
      <c r="K70" s="38">
        <f>H70-J70</f>
        <v>-448933.1642933752</v>
      </c>
      <c r="L70" s="37">
        <f>L69</f>
        <v>0.075</v>
      </c>
      <c r="M70" s="52">
        <f>J70*L70</f>
        <v>2463.668652455679</v>
      </c>
      <c r="N70" s="52">
        <f>N69</f>
        <v>4600</v>
      </c>
      <c r="O70" s="52">
        <f>IF(M70&gt;N70,N70,M70)</f>
        <v>2463.668652455679</v>
      </c>
      <c r="P70" s="54">
        <f>M70-O70</f>
        <v>0</v>
      </c>
      <c r="Q70" s="37">
        <f>Q69</f>
        <v>0.135</v>
      </c>
      <c r="R70" s="43">
        <f>J70*Q70</f>
        <v>4434.603574420223</v>
      </c>
      <c r="S70" s="38">
        <f>B70+D70-G70</f>
        <v>-586583.2409629627</v>
      </c>
      <c r="T70" s="27">
        <f>IF(S70&gt;0,S70,0)</f>
        <v>0</v>
      </c>
      <c r="U70" s="7">
        <f>IF(T70=0,0,1)</f>
        <v>0</v>
      </c>
    </row>
    <row r="71" spans="1:21" ht="12.75">
      <c r="A71" s="7">
        <f>A70+1</f>
        <v>67</v>
      </c>
      <c r="B71" s="27">
        <f>S70</f>
        <v>-586583.2409629627</v>
      </c>
      <c r="C71" s="6">
        <f>C70</f>
        <v>0.06</v>
      </c>
      <c r="D71" s="27">
        <f>B71*C71</f>
        <v>-35194.994457777764</v>
      </c>
      <c r="E71" s="6">
        <f>E70</f>
        <v>0.02</v>
      </c>
      <c r="F71" s="30">
        <f>F70*(1+E71)</f>
        <v>36949.73570305263</v>
      </c>
      <c r="G71" s="38">
        <f>IF(F71*L71*I71/(1-Q71*I71)&lt;N71,F71/(1-Q71*I71),IF((F71-N71)*L71*I71/(1-I71*(L71+Q71))&gt;N71,(F71-N71)/(1-(L71+Q71)*I71),F71/(1-Q71*I71)))</f>
        <v>41582.91841902713</v>
      </c>
      <c r="H71" s="38">
        <f>K70+D71</f>
        <v>-484128.158751153</v>
      </c>
      <c r="I71" s="37">
        <f>H71/B71</f>
        <v>0.825335817566805</v>
      </c>
      <c r="J71" s="38">
        <f>G71*I71</f>
        <v>34319.87197018151</v>
      </c>
      <c r="K71" s="38">
        <f>H71-J71</f>
        <v>-518448.0307213345</v>
      </c>
      <c r="L71" s="37">
        <f>L70</f>
        <v>0.075</v>
      </c>
      <c r="M71" s="52">
        <f>J71*L71</f>
        <v>2573.9903977636136</v>
      </c>
      <c r="N71" s="52">
        <f>N70</f>
        <v>4600</v>
      </c>
      <c r="O71" s="52">
        <f>IF(M71&gt;N71,N71,M71)</f>
        <v>2573.9903977636136</v>
      </c>
      <c r="P71" s="54">
        <f>M71-O71</f>
        <v>0</v>
      </c>
      <c r="Q71" s="37">
        <f>Q70</f>
        <v>0.135</v>
      </c>
      <c r="R71" s="43">
        <f>J71*Q71</f>
        <v>4633.182715974504</v>
      </c>
      <c r="S71" s="38">
        <f>B71+D71-G71</f>
        <v>-663361.1538397676</v>
      </c>
      <c r="T71" s="27">
        <f>IF(S71&gt;0,S71,0)</f>
        <v>0</v>
      </c>
      <c r="U71" s="7">
        <f>IF(T71=0,0,1)</f>
        <v>0</v>
      </c>
    </row>
    <row r="72" spans="1:21" ht="12.75">
      <c r="A72" s="7">
        <f>A71+1</f>
        <v>68</v>
      </c>
      <c r="B72" s="27">
        <f>S71</f>
        <v>-663361.1538397676</v>
      </c>
      <c r="C72" s="6">
        <f>C71</f>
        <v>0.06</v>
      </c>
      <c r="D72" s="27">
        <f>B72*C72</f>
        <v>-39801.669230386055</v>
      </c>
      <c r="E72" s="6">
        <f>E71</f>
        <v>0.02</v>
      </c>
      <c r="F72" s="30">
        <f>F71*(1+E72)</f>
        <v>37688.730417113686</v>
      </c>
      <c r="G72" s="38">
        <f>IF(F72*L72*I72/(1-Q72*I72)&lt;N72,F72/(1-Q72*I72),IF((F72-N72)*L72*I72/(1-I72*(L72+Q72))&gt;N72,(F72-N72)/(1-(L72+Q72)*I72),F72/(1-Q72*I72)))</f>
        <v>42519.29993343419</v>
      </c>
      <c r="H72" s="38">
        <f>K71+D72</f>
        <v>-558249.6999517205</v>
      </c>
      <c r="I72" s="37">
        <f>H72/B72</f>
        <v>0.8415471673618135</v>
      </c>
      <c r="J72" s="38">
        <f>G72*I72</f>
        <v>35781.996417188886</v>
      </c>
      <c r="K72" s="38">
        <f>H72-J72</f>
        <v>-594031.6963689094</v>
      </c>
      <c r="L72" s="37">
        <f>L71</f>
        <v>0.075</v>
      </c>
      <c r="M72" s="52">
        <f>J72*L72</f>
        <v>2683.6497312891665</v>
      </c>
      <c r="N72" s="52">
        <f>N71</f>
        <v>4600</v>
      </c>
      <c r="O72" s="52">
        <f>IF(M72&gt;N72,N72,M72)</f>
        <v>2683.6497312891665</v>
      </c>
      <c r="P72" s="54">
        <f>M72-O72</f>
        <v>0</v>
      </c>
      <c r="Q72" s="37">
        <f>Q71</f>
        <v>0.135</v>
      </c>
      <c r="R72" s="43">
        <f>J72*Q72</f>
        <v>4830.5695163205</v>
      </c>
      <c r="S72" s="38">
        <f>B72+D72-G72</f>
        <v>-745682.1230035878</v>
      </c>
      <c r="T72" s="27">
        <f>IF(S72&gt;0,S72,0)</f>
        <v>0</v>
      </c>
      <c r="U72" s="7">
        <f>IF(T72=0,0,1)</f>
        <v>0</v>
      </c>
    </row>
    <row r="73" spans="1:21" ht="12.75">
      <c r="A73" s="7">
        <f>A72+1</f>
        <v>69</v>
      </c>
      <c r="B73" s="27">
        <f>S72</f>
        <v>-745682.1230035878</v>
      </c>
      <c r="C73" s="6">
        <f>C72</f>
        <v>0.06</v>
      </c>
      <c r="D73" s="27">
        <f>B73*C73</f>
        <v>-44740.92738021527</v>
      </c>
      <c r="E73" s="6">
        <f>E72</f>
        <v>0.02</v>
      </c>
      <c r="F73" s="30">
        <f>F72*(1+E73)</f>
        <v>38442.50502545596</v>
      </c>
      <c r="G73" s="38">
        <f>IF(F73*L73*I73/(1-Q73*I73)&lt;N73,F73/(1-Q73*I73),IF((F73-N73)*L73*I73/(1-I73*(L73+Q73))&gt;N73,(F73-N73)/(1-(L73+Q73)*I73),F73/(1-Q73*I73)))</f>
        <v>43469.533060602305</v>
      </c>
      <c r="H73" s="38">
        <f>K72+D73</f>
        <v>-638772.6237491247</v>
      </c>
      <c r="I73" s="37">
        <f>H73/B73</f>
        <v>0.8566285874953867</v>
      </c>
      <c r="J73" s="38">
        <f>G73*I73</f>
        <v>37237.244704787765</v>
      </c>
      <c r="K73" s="38">
        <f>H73-J73</f>
        <v>-676009.8684539124</v>
      </c>
      <c r="L73" s="37">
        <f>L72</f>
        <v>0.075</v>
      </c>
      <c r="M73" s="52">
        <f>J73*L73</f>
        <v>2792.7933528590825</v>
      </c>
      <c r="N73" s="52">
        <f>N72</f>
        <v>4600</v>
      </c>
      <c r="O73" s="52">
        <f>IF(M73&gt;N73,N73,M73)</f>
        <v>2792.7933528590825</v>
      </c>
      <c r="P73" s="54">
        <f>M73-O73</f>
        <v>0</v>
      </c>
      <c r="Q73" s="37">
        <f>Q72</f>
        <v>0.135</v>
      </c>
      <c r="R73" s="43">
        <f>J73*Q73</f>
        <v>5027.028035146349</v>
      </c>
      <c r="S73" s="38">
        <f>B73+D73-G73</f>
        <v>-833892.5834444053</v>
      </c>
      <c r="T73" s="27">
        <f>IF(S73&gt;0,S73,0)</f>
        <v>0</v>
      </c>
      <c r="U73" s="7">
        <f>IF(T73=0,0,1)</f>
        <v>0</v>
      </c>
    </row>
    <row r="74" spans="1:21" ht="12.75">
      <c r="A74" s="7">
        <f>A73+1</f>
        <v>70</v>
      </c>
      <c r="B74" s="27">
        <f>S73</f>
        <v>-833892.5834444053</v>
      </c>
      <c r="C74" s="6">
        <f>C73</f>
        <v>0.06</v>
      </c>
      <c r="D74" s="27">
        <f>B74*C74</f>
        <v>-50033.55500666432</v>
      </c>
      <c r="E74" s="6">
        <f>E73</f>
        <v>0.02</v>
      </c>
      <c r="F74" s="30">
        <f>F73*(1+E74)</f>
        <v>39211.35512596508</v>
      </c>
      <c r="G74" s="38">
        <f>IF(F74*L74*I74/(1-Q74*I74)&lt;N74,F74/(1-Q74*I74),IF((F74-N74)*L74*I74/(1-I74*(L74+Q74))&gt;N74,(F74-N74)/(1-(L74+Q74)*I74),F74/(1-Q74*I74)))</f>
        <v>44434.152190049615</v>
      </c>
      <c r="H74" s="38">
        <f>K73+D74</f>
        <v>-726043.4234605768</v>
      </c>
      <c r="I74" s="37">
        <f>H74/B74</f>
        <v>0.8706678028741351</v>
      </c>
      <c r="J74" s="38">
        <f>G74*I74</f>
        <v>38687.38565988544</v>
      </c>
      <c r="K74" s="38">
        <f>H74-J74</f>
        <v>-764730.8091204623</v>
      </c>
      <c r="L74" s="37">
        <f>L73</f>
        <v>0.075</v>
      </c>
      <c r="M74" s="52">
        <f>J74*L74</f>
        <v>2901.553924491408</v>
      </c>
      <c r="N74" s="52">
        <f>N73</f>
        <v>4600</v>
      </c>
      <c r="O74" s="52">
        <f>IF(M74&gt;N74,N74,M74)</f>
        <v>2901.553924491408</v>
      </c>
      <c r="P74" s="54">
        <f>M74-O74</f>
        <v>0</v>
      </c>
      <c r="Q74" s="37">
        <f>Q73</f>
        <v>0.135</v>
      </c>
      <c r="R74" s="43">
        <f>J74*Q74</f>
        <v>5222.797064084535</v>
      </c>
      <c r="S74" s="38">
        <f>B74+D74-G74</f>
        <v>-928360.2906411194</v>
      </c>
      <c r="T74" s="27">
        <f>IF(S74&gt;0,S74,0)</f>
        <v>0</v>
      </c>
      <c r="U74" s="7">
        <f>IF(T74=0,0,1)</f>
        <v>0</v>
      </c>
    </row>
    <row r="75" spans="1:21" ht="12.75">
      <c r="A75" s="7">
        <f>A74+1</f>
        <v>71</v>
      </c>
      <c r="B75" s="27">
        <f>S74</f>
        <v>-928360.2906411194</v>
      </c>
      <c r="C75" s="6">
        <f>C74</f>
        <v>0.06</v>
      </c>
      <c r="D75" s="27">
        <f>B75*C75</f>
        <v>-55701.61743846716</v>
      </c>
      <c r="E75" s="6">
        <f>E74</f>
        <v>0.02</v>
      </c>
      <c r="F75" s="30">
        <f>F74*(1+E75)</f>
        <v>39995.58222848438</v>
      </c>
      <c r="G75" s="38">
        <f>IF(F75*L75*I75/(1-Q75*I75)&lt;N75,F75/(1-Q75*I75),IF((F75-N75)*L75*I75/(1-I75*(L75+Q75))&gt;N75,(F75-N75)/(1-(L75+Q75)*I75),F75/(1-Q75*I75)))</f>
        <v>45413.67840398956</v>
      </c>
      <c r="H75" s="38">
        <f>K74+D75</f>
        <v>-820432.4265589295</v>
      </c>
      <c r="I75" s="37">
        <f>H75/B75</f>
        <v>0.8837435582174076</v>
      </c>
      <c r="J75" s="38">
        <f>G75*I75</f>
        <v>40134.04574448277</v>
      </c>
      <c r="K75" s="38">
        <f>H75-J75</f>
        <v>-860566.4723034123</v>
      </c>
      <c r="L75" s="37">
        <f>L74</f>
        <v>0.075</v>
      </c>
      <c r="M75" s="52">
        <f>J75*L75</f>
        <v>3010.0534308362076</v>
      </c>
      <c r="N75" s="52">
        <f>N74</f>
        <v>4600</v>
      </c>
      <c r="O75" s="52">
        <f>IF(M75&gt;N75,N75,M75)</f>
        <v>3010.0534308362076</v>
      </c>
      <c r="P75" s="54">
        <f>M75-O75</f>
        <v>0</v>
      </c>
      <c r="Q75" s="37">
        <f>Q74</f>
        <v>0.135</v>
      </c>
      <c r="R75" s="43">
        <f>J75*Q75</f>
        <v>5418.096175505174</v>
      </c>
      <c r="S75" s="38">
        <f>B75+D75-G75</f>
        <v>-1029475.586483576</v>
      </c>
      <c r="T75" s="27">
        <f>IF(S75&gt;0,S75,0)</f>
        <v>0</v>
      </c>
      <c r="U75" s="7">
        <f>IF(T75=0,0,1)</f>
        <v>0</v>
      </c>
    </row>
    <row r="76" spans="1:21" ht="12.75">
      <c r="A76" s="7">
        <f>A75+1</f>
        <v>72</v>
      </c>
      <c r="B76" s="27">
        <f>S75</f>
        <v>-1029475.586483576</v>
      </c>
      <c r="C76" s="6">
        <f>C75</f>
        <v>0.06</v>
      </c>
      <c r="D76" s="27">
        <f>B76*C76</f>
        <v>-61768.535189014554</v>
      </c>
      <c r="E76" s="6">
        <f>E75</f>
        <v>0.02</v>
      </c>
      <c r="F76" s="30">
        <f>F75*(1+E76)</f>
        <v>40795.49387305407</v>
      </c>
      <c r="G76" s="38">
        <f>IF(F76*L76*I76/(1-Q76*I76)&lt;N76,F76/(1-Q76*I76),IF((F76-N76)*L76*I76/(1-I76*(L76+Q76))&gt;N76,(F76-N76)/(1-(L76+Q76)*I76),F76/(1-Q76*I76)))</f>
        <v>46408.623863856345</v>
      </c>
      <c r="H76" s="38">
        <f>K75+D76</f>
        <v>-922335.0074924268</v>
      </c>
      <c r="I76" s="37">
        <f>H76/B76</f>
        <v>0.8959270327554694</v>
      </c>
      <c r="J76" s="38">
        <f>G76*I76</f>
        <v>41578.74067260948</v>
      </c>
      <c r="K76" s="38">
        <f>H76-J76</f>
        <v>-963913.7481650363</v>
      </c>
      <c r="L76" s="37">
        <f>L75</f>
        <v>0.075</v>
      </c>
      <c r="M76" s="52">
        <f>J76*L76</f>
        <v>3118.4055504457106</v>
      </c>
      <c r="N76" s="52">
        <f>N75</f>
        <v>4600</v>
      </c>
      <c r="O76" s="52">
        <f>IF(M76&gt;N76,N76,M76)</f>
        <v>3118.4055504457106</v>
      </c>
      <c r="P76" s="54">
        <f>M76-O76</f>
        <v>0</v>
      </c>
      <c r="Q76" s="37">
        <f>Q75</f>
        <v>0.135</v>
      </c>
      <c r="R76" s="43">
        <f>J76*Q76</f>
        <v>5613.12999080228</v>
      </c>
      <c r="S76" s="38">
        <f>B76+D76-G76</f>
        <v>-1137652.7455364468</v>
      </c>
      <c r="T76" s="27">
        <f>IF(S76&gt;0,S76,0)</f>
        <v>0</v>
      </c>
      <c r="U76" s="7">
        <f>IF(T76=0,0,1)</f>
        <v>0</v>
      </c>
    </row>
    <row r="77" spans="1:21" ht="12.75">
      <c r="A77" s="7">
        <f>A76+1</f>
        <v>73</v>
      </c>
      <c r="B77" s="27">
        <f>S76</f>
        <v>-1137652.7455364468</v>
      </c>
      <c r="C77" s="6">
        <f>C76</f>
        <v>0.06</v>
      </c>
      <c r="D77" s="27">
        <f>B77*C77</f>
        <v>-68259.16473218681</v>
      </c>
      <c r="E77" s="6">
        <f>E76</f>
        <v>0.02</v>
      </c>
      <c r="F77" s="30">
        <f>F76*(1+E77)</f>
        <v>41611.40375051515</v>
      </c>
      <c r="G77" s="38">
        <f>IF(F77*L77*I77/(1-Q77*I77)&lt;N77,F77/(1-Q77*I77),IF((F77-N77)*L77*I77/(1-I77*(L77+Q77))&gt;N77,(F77-N77)/(1-(L77+Q77)*I77),F77/(1-Q77*I77)))</f>
        <v>47419.49501182315</v>
      </c>
      <c r="H77" s="38">
        <f>K76+D77</f>
        <v>-1032172.9128972231</v>
      </c>
      <c r="I77" s="37">
        <f>H77/B77</f>
        <v>0.9072829270152327</v>
      </c>
      <c r="J77" s="38">
        <f>G77*I77</f>
        <v>43022.89823191114</v>
      </c>
      <c r="K77" s="38">
        <f>H77-J77</f>
        <v>-1075195.8111291344</v>
      </c>
      <c r="L77" s="37">
        <f>L76</f>
        <v>0.075</v>
      </c>
      <c r="M77" s="52">
        <f>J77*L77</f>
        <v>3226.7173673933353</v>
      </c>
      <c r="N77" s="52">
        <f>N76</f>
        <v>4600</v>
      </c>
      <c r="O77" s="52">
        <f>IF(M77&gt;N77,N77,M77)</f>
        <v>3226.7173673933353</v>
      </c>
      <c r="P77" s="54">
        <f>M77-O77</f>
        <v>0</v>
      </c>
      <c r="Q77" s="37">
        <f>Q76</f>
        <v>0.135</v>
      </c>
      <c r="R77" s="43">
        <f>J77*Q77</f>
        <v>5808.0912613080045</v>
      </c>
      <c r="S77" s="38">
        <f>B77+D77-G77</f>
        <v>-1253331.4052804569</v>
      </c>
      <c r="T77" s="27">
        <f>IF(S77&gt;0,S77,0)</f>
        <v>0</v>
      </c>
      <c r="U77" s="7">
        <f>IF(T77=0,0,1)</f>
        <v>0</v>
      </c>
    </row>
    <row r="78" spans="1:21" ht="12.75">
      <c r="A78" s="7">
        <f>A77+1</f>
        <v>74</v>
      </c>
      <c r="B78" s="27">
        <f>S77</f>
        <v>-1253331.4052804569</v>
      </c>
      <c r="C78" s="6">
        <f>C77</f>
        <v>0.06</v>
      </c>
      <c r="D78" s="27">
        <f>B78*C78</f>
        <v>-75199.8843168274</v>
      </c>
      <c r="E78" s="6">
        <f>E77</f>
        <v>0.02</v>
      </c>
      <c r="F78" s="30">
        <f>F77*(1+E78)</f>
        <v>42443.63182552545</v>
      </c>
      <c r="G78" s="38">
        <f>IF(F78*L78*I78/(1-Q78*I78)&lt;N78,F78/(1-Q78*I78),IF((F78-N78)*L78*I78/(1-I78*(L78+Q78))&gt;N78,(F78-N78)/(1-(L78+Q78)*I78),F78/(1-Q78*I78)))</f>
        <v>48446.794963515116</v>
      </c>
      <c r="H78" s="38">
        <f>K77+D78</f>
        <v>-1150395.6954459618</v>
      </c>
      <c r="I78" s="37">
        <f>H78/B78</f>
        <v>0.9178703179376079</v>
      </c>
      <c r="J78" s="38">
        <f>G78*I78</f>
        <v>44467.87509621972</v>
      </c>
      <c r="K78" s="38">
        <f>H78-J78</f>
        <v>-1194863.5705421816</v>
      </c>
      <c r="L78" s="37">
        <f>L77</f>
        <v>0.075</v>
      </c>
      <c r="M78" s="52">
        <f>J78*L78</f>
        <v>3335.090632216479</v>
      </c>
      <c r="N78" s="52">
        <f>N77</f>
        <v>4600</v>
      </c>
      <c r="O78" s="52">
        <f>IF(M78&gt;N78,N78,M78)</f>
        <v>3335.090632216479</v>
      </c>
      <c r="P78" s="54">
        <f>M78-O78</f>
        <v>0</v>
      </c>
      <c r="Q78" s="37">
        <f>Q77</f>
        <v>0.135</v>
      </c>
      <c r="R78" s="43">
        <f>J78*Q78</f>
        <v>6003.163137989663</v>
      </c>
      <c r="S78" s="38">
        <f>B78+D78-G78</f>
        <v>-1376978.0845607994</v>
      </c>
      <c r="T78" s="27">
        <f>IF(S78&gt;0,S78,0)</f>
        <v>0</v>
      </c>
      <c r="U78" s="7">
        <f>IF(T78=0,0,1)</f>
        <v>0</v>
      </c>
    </row>
    <row r="79" spans="1:21" ht="12.75">
      <c r="A79" s="7">
        <f>A78+1</f>
        <v>75</v>
      </c>
      <c r="B79" s="27">
        <f>S78</f>
        <v>-1376978.0845607994</v>
      </c>
      <c r="C79" s="6">
        <f>C78</f>
        <v>0.06</v>
      </c>
      <c r="D79" s="27">
        <f>B79*C79</f>
        <v>-82618.68507364797</v>
      </c>
      <c r="E79" s="6">
        <f>E78</f>
        <v>0.02</v>
      </c>
      <c r="F79" s="30">
        <f>F78*(1+E79)</f>
        <v>43292.50446203596</v>
      </c>
      <c r="G79" s="38">
        <f>IF(F79*L79*I79/(1-Q79*I79)&lt;N79,F79/(1-Q79*I79),IF((F79-N79)*L79*I79/(1-I79*(L79+Q79))&gt;N79,(F79-N79)/(1-(L79+Q79)*I79),F79/(1-Q79*I79)))</f>
        <v>49491.02533726215</v>
      </c>
      <c r="H79" s="38">
        <f>K78+D79</f>
        <v>-1277482.2556158295</v>
      </c>
      <c r="I79" s="37">
        <f>H79/B79</f>
        <v>0.9277433460557181</v>
      </c>
      <c r="J79" s="38">
        <f>G79*I79</f>
        <v>45914.96944611991</v>
      </c>
      <c r="K79" s="38">
        <f>H79-J79</f>
        <v>-1323397.2250619493</v>
      </c>
      <c r="L79" s="37">
        <f>L78</f>
        <v>0.075</v>
      </c>
      <c r="M79" s="52">
        <f>J79*L79</f>
        <v>3443.622708458993</v>
      </c>
      <c r="N79" s="52">
        <f>N78</f>
        <v>4600</v>
      </c>
      <c r="O79" s="52">
        <f>IF(M79&gt;N79,N79,M79)</f>
        <v>3443.622708458993</v>
      </c>
      <c r="P79" s="54">
        <f>M79-O79</f>
        <v>0</v>
      </c>
      <c r="Q79" s="37">
        <f>Q78</f>
        <v>0.135</v>
      </c>
      <c r="R79" s="43">
        <f>J79*Q79</f>
        <v>6198.520875226189</v>
      </c>
      <c r="S79" s="38">
        <f>B79+D79-G79</f>
        <v>-1509087.7949717094</v>
      </c>
      <c r="T79" s="27">
        <f>IF(S79&gt;0,S79,0)</f>
        <v>0</v>
      </c>
      <c r="U79" s="7">
        <f>IF(T79=0,0,1)</f>
        <v>0</v>
      </c>
    </row>
    <row r="80" spans="1:21" ht="12.75">
      <c r="A80" s="7">
        <f>A79+1</f>
        <v>76</v>
      </c>
      <c r="B80" s="27">
        <f>S79</f>
        <v>-1509087.7949717094</v>
      </c>
      <c r="C80" s="6">
        <f>C79</f>
        <v>0.06</v>
      </c>
      <c r="D80" s="27">
        <f>B80*C80</f>
        <v>-90545.26769830256</v>
      </c>
      <c r="E80" s="6">
        <f>E79</f>
        <v>0.02</v>
      </c>
      <c r="F80" s="30">
        <f>F79*(1+E80)</f>
        <v>44158.35455127668</v>
      </c>
      <c r="G80" s="38">
        <f>IF(F80*L80*I80/(1-Q80*I80)&lt;N80,F80/(1-Q80*I80),IF((F80-N80)*L80*I80/(1-I80*(L80+Q80))&gt;N80,(F80-N80)/(1-(L80+Q80)*I80),F80/(1-Q80*I80)))</f>
        <v>50552.68768383019</v>
      </c>
      <c r="H80" s="38">
        <f>K79+D80</f>
        <v>-1413942.492760252</v>
      </c>
      <c r="I80" s="37">
        <f>H80/B80</f>
        <v>0.9369517780685245</v>
      </c>
      <c r="J80" s="38">
        <f>G80*I80</f>
        <v>47365.430611507494</v>
      </c>
      <c r="K80" s="38">
        <f>H80-J80</f>
        <v>-1461307.9233717595</v>
      </c>
      <c r="L80" s="37">
        <f>L79</f>
        <v>0.075</v>
      </c>
      <c r="M80" s="52">
        <f>J80*L80</f>
        <v>3552.407295863062</v>
      </c>
      <c r="N80" s="52">
        <f>N79</f>
        <v>4600</v>
      </c>
      <c r="O80" s="52">
        <f>IF(M80&gt;N80,N80,M80)</f>
        <v>3552.407295863062</v>
      </c>
      <c r="P80" s="54">
        <f>M80-O80</f>
        <v>0</v>
      </c>
      <c r="Q80" s="37">
        <f>Q79</f>
        <v>0.135</v>
      </c>
      <c r="R80" s="43">
        <f>J80*Q80</f>
        <v>6394.333132553512</v>
      </c>
      <c r="S80" s="38">
        <f>B80+D80-G80</f>
        <v>-1650185.7503538423</v>
      </c>
      <c r="T80" s="27">
        <f>IF(S80&gt;0,S80,0)</f>
        <v>0</v>
      </c>
      <c r="U80" s="7">
        <f>IF(T80=0,0,1)</f>
        <v>0</v>
      </c>
    </row>
    <row r="81" spans="1:21" ht="12.75">
      <c r="A81" s="7">
        <f>A80+1</f>
        <v>77</v>
      </c>
      <c r="B81" s="27">
        <f>S80</f>
        <v>-1650185.7503538423</v>
      </c>
      <c r="C81" s="6">
        <f>C80</f>
        <v>0.06</v>
      </c>
      <c r="D81" s="27">
        <f>B81*C81</f>
        <v>-99011.14502123054</v>
      </c>
      <c r="E81" s="6">
        <f>E80</f>
        <v>0.02</v>
      </c>
      <c r="F81" s="30">
        <f>F80*(1+E81)</f>
        <v>45041.521642302214</v>
      </c>
      <c r="G81" s="38">
        <f>IF(F81*L81*I81/(1-Q81*I81)&lt;N81,F81/(1-Q81*I81),IF((F81-N81)*L81*I81/(1-I81*(L81+Q81))&gt;N81,(F81-N81)/(1-(L81+Q81)*I81),F81/(1-Q81*I81)))</f>
        <v>51632.2846285279</v>
      </c>
      <c r="H81" s="38">
        <f>K80+D81</f>
        <v>-1560319.06839299</v>
      </c>
      <c r="I81" s="37">
        <f>H81/B81</f>
        <v>0.9455414749875385</v>
      </c>
      <c r="J81" s="38">
        <f>G81*I81</f>
        <v>48820.466564634684</v>
      </c>
      <c r="K81" s="38">
        <f>H81-J81</f>
        <v>-1609139.5349576245</v>
      </c>
      <c r="L81" s="37">
        <f>L80</f>
        <v>0.075</v>
      </c>
      <c r="M81" s="52">
        <f>J81*L81</f>
        <v>3661.534992347601</v>
      </c>
      <c r="N81" s="52">
        <f>N80</f>
        <v>4600</v>
      </c>
      <c r="O81" s="52">
        <f>IF(M81&gt;N81,N81,M81)</f>
        <v>3661.534992347601</v>
      </c>
      <c r="P81" s="54">
        <f>M81-O81</f>
        <v>0</v>
      </c>
      <c r="Q81" s="37">
        <f>Q80</f>
        <v>0.135</v>
      </c>
      <c r="R81" s="43">
        <f>J81*Q81</f>
        <v>6590.762986225683</v>
      </c>
      <c r="S81" s="38">
        <f>B81+D81-G81</f>
        <v>-1800829.1800036007</v>
      </c>
      <c r="T81" s="27">
        <f>IF(S81&gt;0,S81,0)</f>
        <v>0</v>
      </c>
      <c r="U81" s="7">
        <f>IF(T81=0,0,1)</f>
        <v>0</v>
      </c>
    </row>
    <row r="82" spans="1:21" ht="12.75">
      <c r="A82" s="7">
        <f>A81+1</f>
        <v>78</v>
      </c>
      <c r="B82" s="27">
        <f>S81</f>
        <v>-1800829.1800036007</v>
      </c>
      <c r="C82" s="6">
        <f>C81</f>
        <v>0.06</v>
      </c>
      <c r="D82" s="27">
        <f>B82*C82</f>
        <v>-108049.75080021603</v>
      </c>
      <c r="E82" s="6">
        <f>E81</f>
        <v>0.02</v>
      </c>
      <c r="F82" s="30">
        <f>F81*(1+E82)</f>
        <v>45942.35207514826</v>
      </c>
      <c r="G82" s="38">
        <f>IF(F82*L82*I82/(1-Q82*I82)&lt;N82,F82/(1-Q82*I82),IF((F82-N82)*L82*I82/(1-I82*(L82+Q82))&gt;N82,(F82-N82)/(1-(L82+Q82)*I82),F82/(1-Q82*I82)))</f>
        <v>52730.32080350553</v>
      </c>
      <c r="H82" s="38">
        <f>K81+D82</f>
        <v>-1717189.2857578406</v>
      </c>
      <c r="I82" s="37">
        <f>H82/B82</f>
        <v>0.9535547873310267</v>
      </c>
      <c r="J82" s="38">
        <f>G82*I82</f>
        <v>50281.24983968353</v>
      </c>
      <c r="K82" s="38">
        <f>H82-J82</f>
        <v>-1767470.5355975241</v>
      </c>
      <c r="L82" s="37">
        <f>L81</f>
        <v>0.075</v>
      </c>
      <c r="M82" s="52">
        <f>J82*L82</f>
        <v>3771.0937379762645</v>
      </c>
      <c r="N82" s="52">
        <f>N81</f>
        <v>4600</v>
      </c>
      <c r="O82" s="52">
        <f>IF(M82&gt;N82,N82,M82)</f>
        <v>3771.0937379762645</v>
      </c>
      <c r="P82" s="54">
        <f>M82-O82</f>
        <v>0</v>
      </c>
      <c r="Q82" s="37">
        <f>Q81</f>
        <v>0.135</v>
      </c>
      <c r="R82" s="43">
        <f>J82*Q82</f>
        <v>6787.968728357277</v>
      </c>
      <c r="S82" s="38">
        <f>B82+D82-G82</f>
        <v>-1961609.2516073224</v>
      </c>
      <c r="T82" s="27">
        <f>IF(S82&gt;0,S82,0)</f>
        <v>0</v>
      </c>
      <c r="U82" s="7">
        <f>IF(T82=0,0,1)</f>
        <v>0</v>
      </c>
    </row>
    <row r="83" spans="1:21" ht="12.75">
      <c r="A83" s="7">
        <f>A82+1</f>
        <v>79</v>
      </c>
      <c r="B83" s="27">
        <f>S82</f>
        <v>-1961609.2516073224</v>
      </c>
      <c r="C83" s="6">
        <f>C82</f>
        <v>0.06</v>
      </c>
      <c r="D83" s="27">
        <f>B83*C83</f>
        <v>-117696.55509643933</v>
      </c>
      <c r="E83" s="6">
        <f>E82</f>
        <v>0.02</v>
      </c>
      <c r="F83" s="30">
        <f>F82*(1+E83)</f>
        <v>46861.19911665122</v>
      </c>
      <c r="G83" s="38">
        <f>IF(F83*L83*I83/(1-Q83*I83)&lt;N83,F83/(1-Q83*I83),IF((F83-N83)*L83*I83/(1-I83*(L83+Q83))&gt;N83,(F83-N83)/(1-(L83+Q83)*I83),F83/(1-Q83*I83)))</f>
        <v>53847.30362526298</v>
      </c>
      <c r="H83" s="38">
        <f>K82+D83</f>
        <v>-1885167.0906939635</v>
      </c>
      <c r="I83" s="37">
        <f>H83/B83</f>
        <v>0.961030892951426</v>
      </c>
      <c r="J83" s="38">
        <f>G83*I83</f>
        <v>51748.92228601304</v>
      </c>
      <c r="K83" s="38">
        <f>H83-J83</f>
        <v>-1936916.0129799766</v>
      </c>
      <c r="L83" s="37">
        <f>L82</f>
        <v>0.075</v>
      </c>
      <c r="M83" s="52">
        <f>J83*L83</f>
        <v>3881.169171450978</v>
      </c>
      <c r="N83" s="52">
        <f>N82</f>
        <v>4600</v>
      </c>
      <c r="O83" s="52">
        <f>IF(M83&gt;N83,N83,M83)</f>
        <v>3881.169171450978</v>
      </c>
      <c r="P83" s="54">
        <f>M83-O83</f>
        <v>0</v>
      </c>
      <c r="Q83" s="37">
        <f>Q82</f>
        <v>0.135</v>
      </c>
      <c r="R83" s="43">
        <f>J83*Q83</f>
        <v>6986.104508611761</v>
      </c>
      <c r="S83" s="38">
        <f>B83+D83-G83</f>
        <v>-2133153.1103290245</v>
      </c>
      <c r="T83" s="27">
        <f>IF(S83&gt;0,S83,0)</f>
        <v>0</v>
      </c>
      <c r="U83" s="7">
        <f>IF(T83=0,0,1)</f>
        <v>0</v>
      </c>
    </row>
    <row r="84" spans="1:21" ht="12.75">
      <c r="A84" s="7">
        <f>A83+1</f>
        <v>80</v>
      </c>
      <c r="B84" s="27">
        <f>S83</f>
        <v>-2133153.1103290245</v>
      </c>
      <c r="C84" s="6">
        <f>C83</f>
        <v>0.06</v>
      </c>
      <c r="D84" s="27">
        <f>B84*C84</f>
        <v>-127989.18661974146</v>
      </c>
      <c r="E84" s="6">
        <f>E83</f>
        <v>0.02</v>
      </c>
      <c r="F84" s="30">
        <f>F83*(1+E84)</f>
        <v>47798.42309898425</v>
      </c>
      <c r="G84" s="38">
        <f>IF(F84*L84*I84/(1-Q84*I84)&lt;N84,F84/(1-Q84*I84),IF((F84-N84)*L84*I84/(1-I84*(L84+Q84))&gt;N84,(F84-N84)/(1-(L84+Q84)*I84),F84/(1-Q84*I84)))</f>
        <v>54983.743956837134</v>
      </c>
      <c r="H84" s="38">
        <f>K83+D84</f>
        <v>-2064905.199599718</v>
      </c>
      <c r="I84" s="37">
        <f>H84/B84</f>
        <v>0.9680060890149701</v>
      </c>
      <c r="J84" s="38">
        <f>G84*I84</f>
        <v>53224.59894705841</v>
      </c>
      <c r="K84" s="38">
        <f>H84-J84</f>
        <v>-2118129.798546776</v>
      </c>
      <c r="L84" s="37">
        <f>L83</f>
        <v>0.075</v>
      </c>
      <c r="M84" s="52">
        <f>J84*L84</f>
        <v>3991.8449210293807</v>
      </c>
      <c r="N84" s="52">
        <f>N83</f>
        <v>4600</v>
      </c>
      <c r="O84" s="52">
        <f>IF(M84&gt;N84,N84,M84)</f>
        <v>3991.8449210293807</v>
      </c>
      <c r="P84" s="54">
        <f>M84-O84</f>
        <v>0</v>
      </c>
      <c r="Q84" s="37">
        <f>Q83</f>
        <v>0.135</v>
      </c>
      <c r="R84" s="43">
        <f>J84*Q84</f>
        <v>7185.320857852886</v>
      </c>
      <c r="S84" s="38">
        <f>B84+D84-G84</f>
        <v>-2316126.040905603</v>
      </c>
      <c r="T84" s="27">
        <f>IF(S84&gt;0,S84,0)</f>
        <v>0</v>
      </c>
      <c r="U84" s="7">
        <f>IF(T84=0,0,1)</f>
        <v>0</v>
      </c>
    </row>
    <row r="85" spans="1:21" ht="12.75">
      <c r="A85" s="7">
        <f>A84+1</f>
        <v>81</v>
      </c>
      <c r="B85" s="27">
        <f>S84</f>
        <v>-2316126.040905603</v>
      </c>
      <c r="C85" s="6">
        <f>C84</f>
        <v>0.06</v>
      </c>
      <c r="D85" s="27">
        <f>B85*C85</f>
        <v>-138967.56245433618</v>
      </c>
      <c r="E85" s="6">
        <f>E84</f>
        <v>0.02</v>
      </c>
      <c r="F85" s="30">
        <f>F84*(1+E85)</f>
        <v>48754.39156096393</v>
      </c>
      <c r="G85" s="38">
        <f>IF(F85*L85*I85/(1-Q85*I85)&lt;N85,F85/(1-Q85*I85),IF((F85-N85)*L85*I85/(1-I85*(L85+Q85))&gt;N85,(F85-N85)/(1-(L85+Q85)*I85),F85/(1-Q85*I85)))</f>
        <v>56140.156683356625</v>
      </c>
      <c r="H85" s="38">
        <f>K84+D85</f>
        <v>-2257097.3610011125</v>
      </c>
      <c r="I85" s="37">
        <f>H85/B85</f>
        <v>0.974514046791076</v>
      </c>
      <c r="J85" s="38">
        <f>G85*I85</f>
        <v>54709.371276982936</v>
      </c>
      <c r="K85" s="38">
        <f>H85-J85</f>
        <v>-2311806.7322780956</v>
      </c>
      <c r="L85" s="37">
        <f>L84</f>
        <v>0.075</v>
      </c>
      <c r="M85" s="52">
        <f>J85*L85</f>
        <v>4103.20284577372</v>
      </c>
      <c r="N85" s="52">
        <f>N84</f>
        <v>4600</v>
      </c>
      <c r="O85" s="52">
        <f>IF(M85&gt;N85,N85,M85)</f>
        <v>4103.20284577372</v>
      </c>
      <c r="P85" s="54">
        <f>M85-O85</f>
        <v>0</v>
      </c>
      <c r="Q85" s="37">
        <f>Q84</f>
        <v>0.135</v>
      </c>
      <c r="R85" s="43">
        <f>J85*Q85</f>
        <v>7385.765122392697</v>
      </c>
      <c r="S85" s="38">
        <f>B85+D85-G85</f>
        <v>-2511233.760043296</v>
      </c>
      <c r="T85" s="27">
        <f>IF(S85&gt;0,S85,0)</f>
        <v>0</v>
      </c>
      <c r="U85" s="7">
        <f>IF(T85=0,0,1)</f>
        <v>0</v>
      </c>
    </row>
    <row r="86" spans="1:21" ht="12.75">
      <c r="A86" s="7">
        <f>A85+1</f>
        <v>82</v>
      </c>
      <c r="B86" s="27">
        <f>S85</f>
        <v>-2511233.760043296</v>
      </c>
      <c r="C86" s="6">
        <f>C85</f>
        <v>0.06</v>
      </c>
      <c r="D86" s="27">
        <f>B86*C86</f>
        <v>-150674.02560259774</v>
      </c>
      <c r="E86" s="6">
        <f>E85</f>
        <v>0.02</v>
      </c>
      <c r="F86" s="30">
        <f>F85*(1+E86)</f>
        <v>49729.47939218321</v>
      </c>
      <c r="G86" s="38">
        <f>IF(F86*L86*I86/(1-Q86*I86)&lt;N86,F86/(1-Q86*I86),IF((F86-N86)*L86*I86/(1-I86*(L86+Q86))&gt;N86,(F86-N86)/(1-(L86+Q86)*I86),F86/(1-Q86*I86)))</f>
        <v>57317.06122205876</v>
      </c>
      <c r="H86" s="38">
        <f>K85+D86</f>
        <v>-2462480.7578806933</v>
      </c>
      <c r="I86" s="37">
        <f>H86/B86</f>
        <v>0.9805860358608104</v>
      </c>
      <c r="J86" s="38">
        <f>G86*I86</f>
        <v>56204.309850929974</v>
      </c>
      <c r="K86" s="38">
        <f>H86-J86</f>
        <v>-2518685.067731623</v>
      </c>
      <c r="L86" s="37">
        <f>L85</f>
        <v>0.075</v>
      </c>
      <c r="M86" s="52">
        <f>J86*L86</f>
        <v>4215.3232388197475</v>
      </c>
      <c r="N86" s="52">
        <f>N85</f>
        <v>4600</v>
      </c>
      <c r="O86" s="52">
        <f>IF(M86&gt;N86,N86,M86)</f>
        <v>4215.3232388197475</v>
      </c>
      <c r="P86" s="54">
        <f>M86-O86</f>
        <v>0</v>
      </c>
      <c r="Q86" s="37">
        <f>Q85</f>
        <v>0.135</v>
      </c>
      <c r="R86" s="43">
        <f>J86*Q86</f>
        <v>7587.581829875547</v>
      </c>
      <c r="S86" s="38">
        <f>B86+D86-G86</f>
        <v>-2719224.8468679525</v>
      </c>
      <c r="T86" s="27">
        <f>IF(S86&gt;0,S86,0)</f>
        <v>0</v>
      </c>
      <c r="U86" s="7">
        <f>IF(T86=0,0,1)</f>
        <v>0</v>
      </c>
    </row>
    <row r="87" spans="1:21" ht="12.75">
      <c r="A87" s="7">
        <f>A86+1</f>
        <v>83</v>
      </c>
      <c r="B87" s="27">
        <f>S86</f>
        <v>-2719224.8468679525</v>
      </c>
      <c r="C87" s="6">
        <f>C86</f>
        <v>0.06</v>
      </c>
      <c r="D87" s="27">
        <f>B87*C87</f>
        <v>-163153.49081207716</v>
      </c>
      <c r="E87" s="6">
        <f>E86</f>
        <v>0.02</v>
      </c>
      <c r="F87" s="30">
        <f>F86*(1+E87)</f>
        <v>50724.068980026874</v>
      </c>
      <c r="G87" s="38">
        <f>IF(F87*L87*I87/(1-Q87*I87)&lt;N87,F87/(1-Q87*I87),IF((F87-N87)*L87*I87/(1-I87*(L87+Q87))&gt;N87,(F87-N87)/(1-(L87+Q87)*I87),F87/(1-Q87*I87)))</f>
        <v>58514.981982442674</v>
      </c>
      <c r="H87" s="38">
        <f>K86+D87</f>
        <v>-2681838.5585437003</v>
      </c>
      <c r="I87" s="37">
        <f>H87/B87</f>
        <v>0.9862511228641816</v>
      </c>
      <c r="J87" s="38">
        <f>G87*I87</f>
        <v>57710.46668456144</v>
      </c>
      <c r="K87" s="38">
        <f>H87-J87</f>
        <v>-2739549.0252282615</v>
      </c>
      <c r="L87" s="37">
        <f>L86</f>
        <v>0.075</v>
      </c>
      <c r="M87" s="52">
        <f>J87*L87</f>
        <v>4328.2850013421075</v>
      </c>
      <c r="N87" s="52">
        <f>N86</f>
        <v>4600</v>
      </c>
      <c r="O87" s="52">
        <f>IF(M87&gt;N87,N87,M87)</f>
        <v>4328.2850013421075</v>
      </c>
      <c r="P87" s="54">
        <f>M87-O87</f>
        <v>0</v>
      </c>
      <c r="Q87" s="37">
        <f>Q86</f>
        <v>0.135</v>
      </c>
      <c r="R87" s="43">
        <f>J87*Q87</f>
        <v>7790.913002415795</v>
      </c>
      <c r="S87" s="38">
        <f>B87+D87-G87</f>
        <v>-2940893.3196624722</v>
      </c>
      <c r="T87" s="27">
        <f>IF(S87&gt;0,S87,0)</f>
        <v>0</v>
      </c>
      <c r="U87" s="7">
        <f>IF(T87=0,0,1)</f>
        <v>0</v>
      </c>
    </row>
    <row r="88" spans="1:21" ht="12.75">
      <c r="A88" s="7">
        <f>A87+1</f>
        <v>84</v>
      </c>
      <c r="B88" s="27">
        <f>S87</f>
        <v>-2940893.3196624722</v>
      </c>
      <c r="C88" s="6">
        <f>C87</f>
        <v>0.06</v>
      </c>
      <c r="D88" s="27">
        <f>B88*C88</f>
        <v>-176453.59917974833</v>
      </c>
      <c r="E88" s="6">
        <f>E87</f>
        <v>0.02</v>
      </c>
      <c r="F88" s="30">
        <f>F87*(1+E88)</f>
        <v>51738.550359627414</v>
      </c>
      <c r="G88" s="38">
        <f>IF(F88*L88*I88/(1-Q88*I88)&lt;N88,F88/(1-Q88*I88),IF((F88-N88)*L88*I88/(1-I88*(L88+Q88))&gt;N88,(F88-N88)/(1-(L88+Q88)*I88),F88/(1-Q88*I88)))</f>
        <v>59734.448788315975</v>
      </c>
      <c r="H88" s="38">
        <f>K87+D88</f>
        <v>-2916002.62440801</v>
      </c>
      <c r="I88" s="37">
        <f>H88/B88</f>
        <v>0.9915363488066548</v>
      </c>
      <c r="J88" s="38">
        <f>G88*I88</f>
        <v>59228.87724954492</v>
      </c>
      <c r="K88" s="38">
        <f>H88-J88</f>
        <v>-2975231.501657555</v>
      </c>
      <c r="L88" s="37">
        <f>L87</f>
        <v>0.075</v>
      </c>
      <c r="M88" s="52">
        <f>J88*L88</f>
        <v>4442.165793715869</v>
      </c>
      <c r="N88" s="52">
        <f>N87</f>
        <v>4600</v>
      </c>
      <c r="O88" s="52">
        <f>IF(M88&gt;N88,N88,M88)</f>
        <v>4442.165793715869</v>
      </c>
      <c r="P88" s="54">
        <f>M88-O88</f>
        <v>0</v>
      </c>
      <c r="Q88" s="37">
        <f>Q87</f>
        <v>0.135</v>
      </c>
      <c r="R88" s="43">
        <f>J88*Q88</f>
        <v>7995.898428688565</v>
      </c>
      <c r="S88" s="38">
        <f>B88+D88-G88</f>
        <v>-3177081.3676305367</v>
      </c>
      <c r="T88" s="27">
        <f>IF(S88&gt;0,S88,0)</f>
        <v>0</v>
      </c>
      <c r="U88" s="7">
        <f>IF(T88=0,0,1)</f>
        <v>0</v>
      </c>
    </row>
    <row r="89" spans="1:21" ht="12.75">
      <c r="A89" s="7">
        <f>A88+1</f>
        <v>85</v>
      </c>
      <c r="B89" s="27">
        <f>S88</f>
        <v>-3177081.3676305367</v>
      </c>
      <c r="C89" s="6">
        <f>C88</f>
        <v>0.06</v>
      </c>
      <c r="D89" s="27">
        <f>B89*C89</f>
        <v>-190624.8820578322</v>
      </c>
      <c r="E89" s="6">
        <f>E88</f>
        <v>0.02</v>
      </c>
      <c r="F89" s="30">
        <f>F88*(1+E89)</f>
        <v>52773.32136681996</v>
      </c>
      <c r="G89" s="38">
        <f>IF(F89*L89*I89/(1-Q89*I89)&lt;N89,F89/(1-Q89*I89),IF((F89-N89)*L89*I89/(1-I89*(L89+Q89))&gt;N89,(F89-N89)/(1-(L89+Q89)*I89),F89/(1-Q89*I89)))</f>
        <v>60975.99727062964</v>
      </c>
      <c r="H89" s="38">
        <f>K88+D89</f>
        <v>-3165856.383715387</v>
      </c>
      <c r="I89" s="37">
        <f>H89/B89</f>
        <v>0.9964668881226919</v>
      </c>
      <c r="J89" s="38">
        <f>G89*I89</f>
        <v>60760.562250442075</v>
      </c>
      <c r="K89" s="38">
        <f>H89-J89</f>
        <v>-3226616.945965829</v>
      </c>
      <c r="L89" s="37">
        <f>L88</f>
        <v>0.075</v>
      </c>
      <c r="M89" s="52">
        <f>J89*L89</f>
        <v>4557.042168783156</v>
      </c>
      <c r="N89" s="52">
        <f>N88</f>
        <v>4600</v>
      </c>
      <c r="O89" s="52">
        <f>IF(M89&gt;N89,N89,M89)</f>
        <v>4557.042168783156</v>
      </c>
      <c r="P89" s="54">
        <f>M89-O89</f>
        <v>0</v>
      </c>
      <c r="Q89" s="37">
        <f>Q88</f>
        <v>0.135</v>
      </c>
      <c r="R89" s="43">
        <f>J89*Q89</f>
        <v>8202.67590380968</v>
      </c>
      <c r="S89" s="38">
        <f>B89+D89-G89</f>
        <v>-3428682.2469589985</v>
      </c>
      <c r="T89" s="27">
        <f>IF(S89&gt;0,S89,0)</f>
        <v>0</v>
      </c>
      <c r="U89" s="7">
        <f>IF(T89=0,0,1)</f>
        <v>0</v>
      </c>
    </row>
    <row r="90" spans="1:21" ht="12.75">
      <c r="A90" s="7">
        <f>A89+1</f>
        <v>86</v>
      </c>
      <c r="B90" s="27">
        <f>S89</f>
        <v>-3428682.2469589985</v>
      </c>
      <c r="C90" s="6">
        <f>C89</f>
        <v>0.06</v>
      </c>
      <c r="D90" s="27">
        <f>B90*C90</f>
        <v>-205720.9348175399</v>
      </c>
      <c r="E90" s="6">
        <f>E89</f>
        <v>0.02</v>
      </c>
      <c r="F90" s="30">
        <f>F89*(1+E90)</f>
        <v>53828.787794156364</v>
      </c>
      <c r="G90" s="38">
        <f>IF(F90*L90*I90/(1-Q90*I90)&lt;N90,F90/(1-Q90*I90),IF((F90-N90)*L90*I90/(1-I90*(L90+Q90))&gt;N90,(F90-N90)/(1-(L90+Q90)*I90),F90/(1-Q90*I90)))</f>
        <v>62332.58744475446</v>
      </c>
      <c r="H90" s="38">
        <f>K89+D90</f>
        <v>-3432337.880783369</v>
      </c>
      <c r="I90" s="37">
        <f>H90/B90</f>
        <v>1.0010661920706163</v>
      </c>
      <c r="J90" s="38">
        <f>G90*I90</f>
        <v>62399.045955229056</v>
      </c>
      <c r="K90" s="38">
        <f>H90-J90</f>
        <v>-3494736.926738598</v>
      </c>
      <c r="L90" s="37">
        <f>L89</f>
        <v>0.075</v>
      </c>
      <c r="M90" s="52">
        <f>J90*L90</f>
        <v>4679.928446642179</v>
      </c>
      <c r="N90" s="52">
        <f>N89</f>
        <v>4600</v>
      </c>
      <c r="O90" s="52">
        <f>IF(M90&gt;N90,N90,M90)</f>
        <v>4600</v>
      </c>
      <c r="P90" s="54">
        <f>M90-O90</f>
        <v>79.92844664217864</v>
      </c>
      <c r="Q90" s="37">
        <f>Q89</f>
        <v>0.135</v>
      </c>
      <c r="R90" s="43">
        <f>J90*Q90</f>
        <v>8423.871203955923</v>
      </c>
      <c r="S90" s="38">
        <f>B90+D90-G90</f>
        <v>-3696735.769221293</v>
      </c>
      <c r="T90" s="27">
        <f>IF(S90&gt;0,S90,0)</f>
        <v>0</v>
      </c>
      <c r="U90" s="7">
        <f>IF(T90=0,0,1)</f>
        <v>0</v>
      </c>
    </row>
    <row r="91" spans="1:21" ht="12.75">
      <c r="A91" s="7">
        <f>A90+1</f>
        <v>87</v>
      </c>
      <c r="B91" s="27">
        <f>S90</f>
        <v>-3696735.769221293</v>
      </c>
      <c r="C91" s="6">
        <f>C90</f>
        <v>0.06</v>
      </c>
      <c r="D91" s="27">
        <f>B91*C91</f>
        <v>-221804.14615327757</v>
      </c>
      <c r="E91" s="6">
        <f>E90</f>
        <v>0.02</v>
      </c>
      <c r="F91" s="30">
        <f>F90*(1+E91)</f>
        <v>54905.36355003949</v>
      </c>
      <c r="G91" s="38">
        <f>IF(F91*L91*I91/(1-Q91*I91)&lt;N91,F91/(1-Q91*I91),IF((F91-N91)*L91*I91/(1-I91*(L91+Q91))&gt;N91,(F91-N91)/(1-(L91+Q91)*I91),F91/(1-Q91*I91)))</f>
        <v>63768.49118561138</v>
      </c>
      <c r="H91" s="38">
        <f>K90+D91</f>
        <v>-3716541.0728918756</v>
      </c>
      <c r="I91" s="37">
        <f>H91/B91</f>
        <v>1.0053575113037507</v>
      </c>
      <c r="J91" s="38">
        <f>G91*I91</f>
        <v>64110.13159796142</v>
      </c>
      <c r="K91" s="38">
        <f>H91-J91</f>
        <v>-3780651.204489837</v>
      </c>
      <c r="L91" s="37">
        <f>L90</f>
        <v>0.075</v>
      </c>
      <c r="M91" s="52">
        <f>J91*L91</f>
        <v>4808.2598698471065</v>
      </c>
      <c r="N91" s="52">
        <f>N90</f>
        <v>4600</v>
      </c>
      <c r="O91" s="52">
        <f>IF(M91&gt;N91,N91,M91)</f>
        <v>4600</v>
      </c>
      <c r="P91" s="54">
        <f>M91-O91</f>
        <v>208.25986984710653</v>
      </c>
      <c r="Q91" s="37">
        <f>Q90</f>
        <v>0.135</v>
      </c>
      <c r="R91" s="43">
        <f>J91*Q91</f>
        <v>8654.867765724792</v>
      </c>
      <c r="S91" s="38">
        <f>B91+D91-G91</f>
        <v>-3982308.406560182</v>
      </c>
      <c r="T91" s="27">
        <f>IF(S91&gt;0,S91,0)</f>
        <v>0</v>
      </c>
      <c r="U91" s="7">
        <f>IF(T91=0,0,1)</f>
        <v>0</v>
      </c>
    </row>
    <row r="92" spans="1:21" ht="12.75">
      <c r="A92" s="7">
        <f>A91+1</f>
        <v>88</v>
      </c>
      <c r="B92" s="27">
        <f>S91</f>
        <v>-3982308.406560182</v>
      </c>
      <c r="C92" s="6">
        <f>C91</f>
        <v>0.06</v>
      </c>
      <c r="D92" s="27">
        <f>B92*C92</f>
        <v>-238938.50439361093</v>
      </c>
      <c r="E92" s="6">
        <f>E91</f>
        <v>0.02</v>
      </c>
      <c r="F92" s="30">
        <f>F91*(1+E92)</f>
        <v>56003.47082104028</v>
      </c>
      <c r="G92" s="38">
        <f>IF(F92*L92*I92/(1-Q92*I92)&lt;N92,F92/(1-Q92*I92),IF((F92-N92)*L92*I92/(1-I92*(L92+Q92))&gt;N92,(F92-N92)/(1-(L92+Q92)*I92),F92/(1-Q92*I92)))</f>
        <v>65230.01348746112</v>
      </c>
      <c r="H92" s="38">
        <f>K91+D92</f>
        <v>-4019589.708883448</v>
      </c>
      <c r="I92" s="37">
        <f>H92/B92</f>
        <v>1.009361731568015</v>
      </c>
      <c r="J92" s="38">
        <f>G92*I92</f>
        <v>65840.67936390873</v>
      </c>
      <c r="K92" s="38">
        <f>H92-J92</f>
        <v>-4085430.3882473568</v>
      </c>
      <c r="L92" s="37">
        <f>L91</f>
        <v>0.075</v>
      </c>
      <c r="M92" s="52">
        <f>J92*L92</f>
        <v>4938.050952293154</v>
      </c>
      <c r="N92" s="52">
        <f>N91</f>
        <v>4600</v>
      </c>
      <c r="O92" s="52">
        <f>IF(M92&gt;N92,N92,M92)</f>
        <v>4600</v>
      </c>
      <c r="P92" s="54">
        <f>M92-O92</f>
        <v>338.0509522931543</v>
      </c>
      <c r="Q92" s="37">
        <f>Q91</f>
        <v>0.135</v>
      </c>
      <c r="R92" s="43">
        <f>J92*Q92</f>
        <v>8888.491714127678</v>
      </c>
      <c r="S92" s="38">
        <f>B92+D92-G92</f>
        <v>-4286476.924441254</v>
      </c>
      <c r="T92" s="27">
        <f>IF(S92&gt;0,S92,0)</f>
        <v>0</v>
      </c>
      <c r="U92" s="7">
        <f>IF(T92=0,0,1)</f>
        <v>0</v>
      </c>
    </row>
    <row r="93" spans="1:21" ht="12.75">
      <c r="A93" s="7">
        <f>A92+1</f>
        <v>89</v>
      </c>
      <c r="B93" s="27">
        <f>S92</f>
        <v>-4286476.924441254</v>
      </c>
      <c r="C93" s="6">
        <f>C92</f>
        <v>0.06</v>
      </c>
      <c r="D93" s="27">
        <f>B93*C93</f>
        <v>-257188.61546647522</v>
      </c>
      <c r="E93" s="6">
        <f>E92</f>
        <v>0.02</v>
      </c>
      <c r="F93" s="30">
        <f>F92*(1+E93)</f>
        <v>57123.540237461086</v>
      </c>
      <c r="G93" s="38">
        <f>IF(F93*L93*I93/(1-Q93*I93)&lt;N93,F93/(1-Q93*I93),IF((F93-N93)*L93*I93/(1-I93*(L93+Q93))&gt;N93,(F93-N93)/(1-(L93+Q93)*I93),F93/(1-Q93*I93)))</f>
        <v>66717.77930471621</v>
      </c>
      <c r="H93" s="38">
        <f>K92+D93</f>
        <v>-4342619.003713832</v>
      </c>
      <c r="I93" s="37">
        <f>H93/B93</f>
        <v>1.013097487811601</v>
      </c>
      <c r="J93" s="38">
        <f>G93*I93</f>
        <v>67591.61460597682</v>
      </c>
      <c r="K93" s="38">
        <f>H93-J93</f>
        <v>-4410210.618319809</v>
      </c>
      <c r="L93" s="37">
        <f>L92</f>
        <v>0.075</v>
      </c>
      <c r="M93" s="52">
        <f>J93*L93</f>
        <v>5069.371095448261</v>
      </c>
      <c r="N93" s="52">
        <f>N92</f>
        <v>4600</v>
      </c>
      <c r="O93" s="52">
        <f>IF(M93&gt;N93,N93,M93)</f>
        <v>4600</v>
      </c>
      <c r="P93" s="54">
        <f>M93-O93</f>
        <v>469.37109544826126</v>
      </c>
      <c r="Q93" s="37">
        <f>Q92</f>
        <v>0.135</v>
      </c>
      <c r="R93" s="43">
        <f>J93*Q93</f>
        <v>9124.86797180687</v>
      </c>
      <c r="S93" s="38">
        <f>B93+D93-G93</f>
        <v>-4610383.319212445</v>
      </c>
      <c r="T93" s="27">
        <f>IF(S93&gt;0,S93,0)</f>
        <v>0</v>
      </c>
      <c r="U93" s="7">
        <f>IF(T93=0,0,1)</f>
        <v>0</v>
      </c>
    </row>
    <row r="94" spans="1:21" ht="12.75">
      <c r="A94" s="7">
        <f>A93+1</f>
        <v>90</v>
      </c>
      <c r="B94" s="27">
        <f>S93</f>
        <v>-4610383.319212445</v>
      </c>
      <c r="C94" s="6">
        <f>C93</f>
        <v>0.06</v>
      </c>
      <c r="D94" s="27">
        <f>B94*C94</f>
        <v>-276622.9991527467</v>
      </c>
      <c r="E94" s="6">
        <f>E93</f>
        <v>0.02</v>
      </c>
      <c r="F94" s="30">
        <f>F93*(1+E94)</f>
        <v>58266.01104221031</v>
      </c>
      <c r="G94" s="38">
        <f>IF(F94*L94*I94/(1-Q94*I94)&lt;N94,F94/(1-Q94*I94),IF((F94-N94)*L94*I94/(1-I94*(L94+Q94))&gt;N94,(F94-N94)/(1-(L94+Q94)*I94),F94/(1-Q94*I94)))</f>
        <v>68232.42305841221</v>
      </c>
      <c r="H94" s="38">
        <f>K93+D94</f>
        <v>-4686833.617472556</v>
      </c>
      <c r="I94" s="37">
        <f>H94/B94</f>
        <v>1.0165821999965874</v>
      </c>
      <c r="J94" s="38">
        <f>G94*I94</f>
        <v>69363.86674381857</v>
      </c>
      <c r="K94" s="38">
        <f>H94-J94</f>
        <v>-4756197.484216375</v>
      </c>
      <c r="L94" s="37">
        <f>L93</f>
        <v>0.075</v>
      </c>
      <c r="M94" s="52">
        <f>J94*L94</f>
        <v>5202.290005786393</v>
      </c>
      <c r="N94" s="52">
        <f>N93</f>
        <v>4600</v>
      </c>
      <c r="O94" s="52">
        <f>IF(M94&gt;N94,N94,M94)</f>
        <v>4600</v>
      </c>
      <c r="P94" s="54">
        <f>M94-O94</f>
        <v>602.2900057863926</v>
      </c>
      <c r="Q94" s="37">
        <f>Q93</f>
        <v>0.135</v>
      </c>
      <c r="R94" s="43">
        <f>J94*Q94</f>
        <v>9364.122010415507</v>
      </c>
      <c r="S94" s="38">
        <f>B94+D94-G94</f>
        <v>-4955238.741423604</v>
      </c>
      <c r="T94" s="27">
        <f>IF(S94&gt;0,S94,0)</f>
        <v>0</v>
      </c>
      <c r="U94" s="7">
        <f>IF(T94=0,0,1)</f>
        <v>0</v>
      </c>
    </row>
    <row r="95" spans="1:21" ht="12.75">
      <c r="A95" s="7">
        <f>A94+1</f>
        <v>91</v>
      </c>
      <c r="B95" s="27">
        <f>S94</f>
        <v>-4955238.741423604</v>
      </c>
      <c r="C95" s="6">
        <f>C94</f>
        <v>0.06</v>
      </c>
      <c r="D95" s="27">
        <f>B95*C95</f>
        <v>-297314.32448541623</v>
      </c>
      <c r="E95" s="6">
        <f>E94</f>
        <v>0.02</v>
      </c>
      <c r="F95" s="30">
        <f>F94*(1+E95)</f>
        <v>59431.33126305452</v>
      </c>
      <c r="G95" s="38">
        <f>IF(F95*L95*I95/(1-Q95*I95)&lt;N95,F95/(1-Q95*I95),IF((F95-N95)*L95*I95/(1-I95*(L95+Q95))&gt;N95,(F95-N95)/(1-(L95+Q95)*I95),F95/(1-Q95*I95)))</f>
        <v>69774.58882669773</v>
      </c>
      <c r="H95" s="38">
        <f>K94+D95</f>
        <v>-5053511.808701792</v>
      </c>
      <c r="I95" s="37">
        <f>H95/B95</f>
        <v>1.019832155907377</v>
      </c>
      <c r="J95" s="38">
        <f>G95*I95</f>
        <v>71158.36935068193</v>
      </c>
      <c r="K95" s="38">
        <f>H95-J95</f>
        <v>-5124670.178052474</v>
      </c>
      <c r="L95" s="37">
        <f>L94</f>
        <v>0.075</v>
      </c>
      <c r="M95" s="52">
        <f>J95*L95</f>
        <v>5336.877701301144</v>
      </c>
      <c r="N95" s="52">
        <f>N94</f>
        <v>4600</v>
      </c>
      <c r="O95" s="52">
        <f>IF(M95&gt;N95,N95,M95)</f>
        <v>4600</v>
      </c>
      <c r="P95" s="54">
        <f>M95-O95</f>
        <v>736.877701301144</v>
      </c>
      <c r="Q95" s="37">
        <f>Q94</f>
        <v>0.135</v>
      </c>
      <c r="R95" s="43">
        <f>J95*Q95</f>
        <v>9606.37986234206</v>
      </c>
      <c r="S95" s="38">
        <f>B95+D95-G95</f>
        <v>-5322327.654735718</v>
      </c>
      <c r="T95" s="27">
        <f>IF(S95&gt;0,S95,0)</f>
        <v>0</v>
      </c>
      <c r="U95" s="7">
        <f>IF(T95=0,0,1)</f>
        <v>0</v>
      </c>
    </row>
    <row r="96" spans="1:21" ht="12.75">
      <c r="A96" s="7">
        <f>A95+1</f>
        <v>92</v>
      </c>
      <c r="B96" s="27">
        <f>S95</f>
        <v>-5322327.654735718</v>
      </c>
      <c r="C96" s="6">
        <f>C95</f>
        <v>0.06</v>
      </c>
      <c r="D96" s="27">
        <f>B96*C96</f>
        <v>-319339.65928414307</v>
      </c>
      <c r="E96" s="6">
        <f>E95</f>
        <v>0.02</v>
      </c>
      <c r="F96" s="30">
        <f>F95*(1+E96)</f>
        <v>60619.957888315614</v>
      </c>
      <c r="G96" s="38">
        <f>IF(F96*L96*I96/(1-Q96*I96)&lt;N96,F96/(1-Q96*I96),IF((F96-N96)*L96*I96/(1-I96*(L96+Q96))&gt;N96,(F96-N96)/(1-(L96+Q96)*I96),F96/(1-Q96*I96)))</f>
        <v>71344.9305461453</v>
      </c>
      <c r="H96" s="38">
        <f>K95+D96</f>
        <v>-5444009.837336617</v>
      </c>
      <c r="I96" s="37">
        <f>H96/B96</f>
        <v>1.0228625876673767</v>
      </c>
      <c r="J96" s="38">
        <f>G96*I96</f>
        <v>72976.06027537945</v>
      </c>
      <c r="K96" s="38">
        <f>H96-J96</f>
        <v>-5516985.897611996</v>
      </c>
      <c r="L96" s="37">
        <f>L95</f>
        <v>0.075</v>
      </c>
      <c r="M96" s="52">
        <f>J96*L96</f>
        <v>5473.2045206534585</v>
      </c>
      <c r="N96" s="52">
        <f>N95</f>
        <v>4600</v>
      </c>
      <c r="O96" s="52">
        <f>IF(M96&gt;N96,N96,M96)</f>
        <v>4600</v>
      </c>
      <c r="P96" s="54">
        <f>M96-O96</f>
        <v>873.2045206534585</v>
      </c>
      <c r="Q96" s="37">
        <f>Q95</f>
        <v>0.135</v>
      </c>
      <c r="R96" s="43">
        <f>J96*Q96</f>
        <v>9851.768137176226</v>
      </c>
      <c r="S96" s="38">
        <f>B96+D96-G96</f>
        <v>-5713012.244566006</v>
      </c>
      <c r="T96" s="27">
        <f>IF(S96&gt;0,S96,0)</f>
        <v>0</v>
      </c>
      <c r="U96" s="7">
        <f>IF(T96=0,0,1)</f>
        <v>0</v>
      </c>
    </row>
    <row r="97" spans="1:21" ht="12.75">
      <c r="A97" s="7">
        <f>A96+1</f>
        <v>93</v>
      </c>
      <c r="B97" s="27">
        <f>S96</f>
        <v>-5713012.244566006</v>
      </c>
      <c r="C97" s="6">
        <f>C96</f>
        <v>0.06</v>
      </c>
      <c r="D97" s="27">
        <f>B97*C97</f>
        <v>-342780.7346739603</v>
      </c>
      <c r="E97" s="6">
        <f>E96</f>
        <v>0.02</v>
      </c>
      <c r="F97" s="30">
        <f>F96*(1+E97)</f>
        <v>61832.357046081925</v>
      </c>
      <c r="G97" s="38">
        <f>IF(F97*L97*I97/(1-Q97*I97)&lt;N97,F97/(1-Q97*I97),IF((F97-N97)*L97*I97/(1-I97*(L97+Q97))&gt;N97,(F97-N97)/(1-(L97+Q97)*I97),F97/(1-Q97*I97)))</f>
        <v>72944.1122239182</v>
      </c>
      <c r="H97" s="38">
        <f>K96+D97</f>
        <v>-5859766.632285956</v>
      </c>
      <c r="I97" s="37">
        <f>H97/B97</f>
        <v>1.0256877425493947</v>
      </c>
      <c r="J97" s="38">
        <f>G97*I97</f>
        <v>74817.88179922037</v>
      </c>
      <c r="K97" s="38">
        <f>H97-J97</f>
        <v>-5934584.514085176</v>
      </c>
      <c r="L97" s="37">
        <f>L96</f>
        <v>0.075</v>
      </c>
      <c r="M97" s="52">
        <f>J97*L97</f>
        <v>5611.341134941527</v>
      </c>
      <c r="N97" s="52">
        <f>N96</f>
        <v>4600</v>
      </c>
      <c r="O97" s="52">
        <f>IF(M97&gt;N97,N97,M97)</f>
        <v>4600</v>
      </c>
      <c r="P97" s="54">
        <f>M97-O97</f>
        <v>1011.3411349415273</v>
      </c>
      <c r="Q97" s="37">
        <f>Q96</f>
        <v>0.135</v>
      </c>
      <c r="R97" s="43">
        <f>J97*Q97</f>
        <v>10100.41404289475</v>
      </c>
      <c r="S97" s="38">
        <f>B97+D97-G97</f>
        <v>-6128737.091463884</v>
      </c>
      <c r="T97" s="27">
        <f>IF(S97&gt;0,S97,0)</f>
        <v>0</v>
      </c>
      <c r="U97" s="7">
        <f>IF(T97=0,0,1)</f>
        <v>0</v>
      </c>
    </row>
    <row r="98" spans="1:21" ht="12.75">
      <c r="A98" s="7">
        <f>A97+1</f>
        <v>94</v>
      </c>
      <c r="B98" s="27">
        <f>S97</f>
        <v>-6128737.091463884</v>
      </c>
      <c r="C98" s="6">
        <f>C97</f>
        <v>0.06</v>
      </c>
      <c r="D98" s="27">
        <f>B98*C98</f>
        <v>-367724.225487833</v>
      </c>
      <c r="E98" s="6">
        <f>E97</f>
        <v>0.02</v>
      </c>
      <c r="F98" s="30">
        <f>F97*(1+E98)</f>
        <v>63069.004187003564</v>
      </c>
      <c r="G98" s="38">
        <f>IF(F98*L98*I98/(1-Q98*I98)&lt;N98,F98/(1-Q98*I98),IF((F98-N98)*L98*I98/(1-I98*(L98+Q98))&gt;N98,(F98-N98)/(1-(L98+Q98)*I98),F98/(1-Q98*I98)))</f>
        <v>74572.80816068672</v>
      </c>
      <c r="H98" s="38">
        <f>K97+D98</f>
        <v>-6302308.739573009</v>
      </c>
      <c r="I98" s="37">
        <f>H98/B98</f>
        <v>1.0283209485932878</v>
      </c>
      <c r="J98" s="38">
        <f>G98*I98</f>
        <v>76684.78082706264</v>
      </c>
      <c r="K98" s="38">
        <f>H98-J98</f>
        <v>-6378993.5204000715</v>
      </c>
      <c r="L98" s="37">
        <f>L97</f>
        <v>0.075</v>
      </c>
      <c r="M98" s="52">
        <f>J98*L98</f>
        <v>5751.358562029698</v>
      </c>
      <c r="N98" s="52">
        <f>N97</f>
        <v>4600</v>
      </c>
      <c r="O98" s="52">
        <f>IF(M98&gt;N98,N98,M98)</f>
        <v>4600</v>
      </c>
      <c r="P98" s="54">
        <f>M98-O98</f>
        <v>1151.358562029698</v>
      </c>
      <c r="Q98" s="37">
        <f>Q97</f>
        <v>0.135</v>
      </c>
      <c r="R98" s="43">
        <f>J98*Q98</f>
        <v>10352.445411653458</v>
      </c>
      <c r="S98" s="38">
        <f>B98+D98-G98</f>
        <v>-6571034.125112404</v>
      </c>
      <c r="T98" s="27">
        <f>IF(S98&gt;0,S98,0)</f>
        <v>0</v>
      </c>
      <c r="U98" s="7">
        <f>IF(T98=0,0,1)</f>
        <v>0</v>
      </c>
    </row>
    <row r="99" spans="1:21" ht="12.75">
      <c r="A99" s="7">
        <f>A98+1</f>
        <v>95</v>
      </c>
      <c r="B99" s="27">
        <f>S98</f>
        <v>-6571034.125112404</v>
      </c>
      <c r="C99" s="6">
        <f>C98</f>
        <v>0.06</v>
      </c>
      <c r="D99" s="27">
        <f>B99*C99</f>
        <v>-394262.0475067442</v>
      </c>
      <c r="E99" s="6">
        <f>E98</f>
        <v>0.02</v>
      </c>
      <c r="F99" s="30">
        <f>F98*(1+E99)</f>
        <v>64330.384270743634</v>
      </c>
      <c r="G99" s="38">
        <f>IF(F99*L99*I99/(1-Q99*I99)&lt;N99,F99/(1-Q99*I99),IF((F99-N99)*L99*I99/(1-I99*(L99+Q99))&gt;N99,(F99-N99)/(1-(L99+Q99)*I99),F99/(1-Q99*I99)))</f>
        <v>76231.7031840893</v>
      </c>
      <c r="H99" s="38">
        <f>K98+D99</f>
        <v>-6773255.567906816</v>
      </c>
      <c r="I99" s="37">
        <f>H99/B99</f>
        <v>1.0307746754839677</v>
      </c>
      <c r="J99" s="38">
        <f>G99*I99</f>
        <v>78577.7091111698</v>
      </c>
      <c r="K99" s="38">
        <f>H99-J99</f>
        <v>-6851833.2770179855</v>
      </c>
      <c r="L99" s="37">
        <f>L98</f>
        <v>0.075</v>
      </c>
      <c r="M99" s="52">
        <f>J99*L99</f>
        <v>5893.328183337734</v>
      </c>
      <c r="N99" s="52">
        <f>N98</f>
        <v>4600</v>
      </c>
      <c r="O99" s="52">
        <f>IF(M99&gt;N99,N99,M99)</f>
        <v>4600</v>
      </c>
      <c r="P99" s="54">
        <f>M99-O99</f>
        <v>1293.3281833377341</v>
      </c>
      <c r="Q99" s="37">
        <f>Q98</f>
        <v>0.135</v>
      </c>
      <c r="R99" s="43">
        <f>J99*Q99</f>
        <v>10607.990730007923</v>
      </c>
      <c r="S99" s="38">
        <f>B99+D99-G99</f>
        <v>-7041527.875803238</v>
      </c>
      <c r="T99" s="27">
        <f>IF(S99&gt;0,S99,0)</f>
        <v>0</v>
      </c>
      <c r="U99" s="7">
        <f>IF(T99=0,0,1)</f>
        <v>0</v>
      </c>
    </row>
    <row r="100" spans="1:21" ht="12.75">
      <c r="A100" s="7">
        <f>A99+1</f>
        <v>96</v>
      </c>
      <c r="B100" s="27">
        <f>S99</f>
        <v>-7041527.875803238</v>
      </c>
      <c r="C100" s="6">
        <f>C99</f>
        <v>0.06</v>
      </c>
      <c r="D100" s="27">
        <f>B100*C100</f>
        <v>-422491.67254819424</v>
      </c>
      <c r="E100" s="6">
        <f>E99</f>
        <v>0.02</v>
      </c>
      <c r="F100" s="30">
        <f>F99*(1+E100)</f>
        <v>65616.99195615851</v>
      </c>
      <c r="G100" s="38">
        <f>IF(F100*L100*I100/(1-Q100*I100)&lt;N100,F100/(1-Q100*I100),IF((F100-N100)*L100*I100/(1-I100*(L100+Q100))&gt;N100,(F100-N100)/(1-(L100+Q100)*I100),F100/(1-Q100*I100)))</f>
        <v>77921.49289246995</v>
      </c>
      <c r="H100" s="38">
        <f>K99+D100</f>
        <v>-7274324.94956618</v>
      </c>
      <c r="I100" s="37">
        <f>H100/B100</f>
        <v>1.033060591091729</v>
      </c>
      <c r="J100" s="38">
        <f>G100*I100</f>
        <v>80497.62350624497</v>
      </c>
      <c r="K100" s="38">
        <f>H100-J100</f>
        <v>-7354822.573072425</v>
      </c>
      <c r="L100" s="37">
        <f>L99</f>
        <v>0.075</v>
      </c>
      <c r="M100" s="52">
        <f>J100*L100</f>
        <v>6037.321762968372</v>
      </c>
      <c r="N100" s="52">
        <f>N99</f>
        <v>4600</v>
      </c>
      <c r="O100" s="52">
        <f>IF(M100&gt;N100,N100,M100)</f>
        <v>4600</v>
      </c>
      <c r="P100" s="54">
        <f>M100-O100</f>
        <v>1437.3217629683722</v>
      </c>
      <c r="Q100" s="37">
        <f>Q99</f>
        <v>0.135</v>
      </c>
      <c r="R100" s="43">
        <f>J100*Q100</f>
        <v>10867.179173343071</v>
      </c>
      <c r="S100" s="38">
        <f>B100+D100-G100</f>
        <v>-7541941.041243902</v>
      </c>
      <c r="T100" s="27">
        <f>IF(S100&gt;0,S100,0)</f>
        <v>0</v>
      </c>
      <c r="U100" s="7">
        <f>IF(T100=0,0,1)</f>
        <v>0</v>
      </c>
    </row>
    <row r="101" spans="1:21" ht="12.75">
      <c r="A101" s="7">
        <f>A100+1</f>
        <v>97</v>
      </c>
      <c r="B101" s="27">
        <f>S100</f>
        <v>-7541941.041243902</v>
      </c>
      <c r="C101" s="6">
        <f>C100</f>
        <v>0.06</v>
      </c>
      <c r="D101" s="27">
        <f>B101*C101</f>
        <v>-452516.4624746341</v>
      </c>
      <c r="E101" s="6">
        <f>E100</f>
        <v>0.02</v>
      </c>
      <c r="F101" s="30">
        <f>F100*(1+E101)</f>
        <v>66929.33179528169</v>
      </c>
      <c r="G101" s="38">
        <f>IF(F101*L101*I101/(1-Q101*I101)&lt;N101,F101/(1-Q101*I101),IF((F101-N101)*L101*I101/(1-I101*(L101+Q101))&gt;N101,(F101-N101)/(1-(L101+Q101)*I101),F101/(1-Q101*I101)))</f>
        <v>79642.88390858512</v>
      </c>
      <c r="H101" s="38">
        <f>K100+D101</f>
        <v>-7807339.035547059</v>
      </c>
      <c r="I101" s="37">
        <f>H101/B101</f>
        <v>1.035189614033284</v>
      </c>
      <c r="J101" s="38">
        <f>G101*I101</f>
        <v>82445.48625382587</v>
      </c>
      <c r="K101" s="38">
        <f>H101-J101</f>
        <v>-7889784.521800885</v>
      </c>
      <c r="L101" s="37">
        <f>L100</f>
        <v>0.075</v>
      </c>
      <c r="M101" s="52">
        <f>J101*L101</f>
        <v>6183.411469036941</v>
      </c>
      <c r="N101" s="52">
        <f>N100</f>
        <v>4600</v>
      </c>
      <c r="O101" s="52">
        <f>IF(M101&gt;N101,N101,M101)</f>
        <v>4600</v>
      </c>
      <c r="P101" s="54">
        <f>M101-O101</f>
        <v>1583.4114690369406</v>
      </c>
      <c r="Q101" s="37">
        <f>Q100</f>
        <v>0.135</v>
      </c>
      <c r="R101" s="43">
        <f>J101*Q101</f>
        <v>11130.140644266494</v>
      </c>
      <c r="S101" s="38">
        <f>B101+D101-G101</f>
        <v>-8074100.387627121</v>
      </c>
      <c r="T101" s="27">
        <f>IF(S101&gt;0,S101,0)</f>
        <v>0</v>
      </c>
      <c r="U101" s="7">
        <f>IF(T101=0,0,1)</f>
        <v>0</v>
      </c>
    </row>
    <row r="102" spans="1:21" ht="12.75">
      <c r="A102" s="7">
        <f>A101+1</f>
        <v>98</v>
      </c>
      <c r="B102" s="27">
        <f>S101</f>
        <v>-8074100.387627121</v>
      </c>
      <c r="C102" s="6">
        <f>C101</f>
        <v>0.06</v>
      </c>
      <c r="D102" s="27">
        <f>B102*C102</f>
        <v>-484446.02325762727</v>
      </c>
      <c r="E102" s="6">
        <f>E101</f>
        <v>0.02</v>
      </c>
      <c r="F102" s="30">
        <f>F101*(1+E102)</f>
        <v>68267.91843118733</v>
      </c>
      <c r="G102" s="38">
        <f>IF(F102*L102*I102/(1-Q102*I102)&lt;N102,F102/(1-Q102*I102),IF((F102-N102)*L102*I102/(1-I102*(L102+Q102))&gt;N102,(F102-N102)/(1-(L102+Q102)*I102),F102/(1-Q102*I102)))</f>
        <v>81396.59414295352</v>
      </c>
      <c r="H102" s="38">
        <f>K101+D102</f>
        <v>-8374230.545058512</v>
      </c>
      <c r="I102" s="37">
        <f>H102/B102</f>
        <v>1.0371719625744702</v>
      </c>
      <c r="J102" s="38">
        <f>G102*I102</f>
        <v>84422.26529412472</v>
      </c>
      <c r="K102" s="38">
        <f>H102-J102</f>
        <v>-8458652.810352637</v>
      </c>
      <c r="L102" s="37">
        <f>L101</f>
        <v>0.075</v>
      </c>
      <c r="M102" s="52">
        <f>J102*L102</f>
        <v>6331.669897059354</v>
      </c>
      <c r="N102" s="52">
        <f>N101</f>
        <v>4600</v>
      </c>
      <c r="O102" s="52">
        <f>IF(M102&gt;N102,N102,M102)</f>
        <v>4600</v>
      </c>
      <c r="P102" s="54">
        <f>M102-O102</f>
        <v>1731.6698970593543</v>
      </c>
      <c r="Q102" s="37">
        <f>Q101</f>
        <v>0.135</v>
      </c>
      <c r="R102" s="43">
        <f>J102*Q102</f>
        <v>11397.005814706838</v>
      </c>
      <c r="S102" s="38">
        <f>B102+D102-G102</f>
        <v>-8639943.005027702</v>
      </c>
      <c r="T102" s="27">
        <f>IF(S102&gt;0,S102,0)</f>
        <v>0</v>
      </c>
      <c r="U102" s="7">
        <f>IF(T102=0,0,1)</f>
        <v>0</v>
      </c>
    </row>
    <row r="103" spans="1:21" ht="12.75">
      <c r="A103" s="7">
        <f>A102+1</f>
        <v>99</v>
      </c>
      <c r="B103" s="27">
        <f>S102</f>
        <v>-8639943.005027702</v>
      </c>
      <c r="C103" s="6">
        <f>C102</f>
        <v>0.06</v>
      </c>
      <c r="D103" s="27">
        <f>B103*C103</f>
        <v>-518396.5803016621</v>
      </c>
      <c r="E103" s="6">
        <f>E102</f>
        <v>0.02</v>
      </c>
      <c r="F103" s="30">
        <f>F102*(1+E103)</f>
        <v>69633.27679981108</v>
      </c>
      <c r="G103" s="38">
        <f>IF(F103*L103*I103/(1-Q103*I103)&lt;N103,F103/(1-Q103*I103),IF((F103-N103)*L103*I103/(1-I103*(L103+Q103))&gt;N103,(F103-N103)/(1-(L103+Q103)*I103),F103/(1-Q103*I103)))</f>
        <v>83183.35306651848</v>
      </c>
      <c r="H103" s="38">
        <f>K102+D103</f>
        <v>-8977049.3906543</v>
      </c>
      <c r="I103" s="37">
        <f>H103/B103</f>
        <v>1.0390172001632916</v>
      </c>
      <c r="J103" s="38">
        <f>G103*I103</f>
        <v>86428.93460336859</v>
      </c>
      <c r="K103" s="38">
        <f>H103-J103</f>
        <v>-9063478.325257668</v>
      </c>
      <c r="L103" s="37">
        <f>L102</f>
        <v>0.075</v>
      </c>
      <c r="M103" s="52">
        <f>J103*L103</f>
        <v>6482.1700952526435</v>
      </c>
      <c r="N103" s="52">
        <f>N102</f>
        <v>4600</v>
      </c>
      <c r="O103" s="52">
        <f>IF(M103&gt;N103,N103,M103)</f>
        <v>4600</v>
      </c>
      <c r="P103" s="54">
        <f>M103-O103</f>
        <v>1882.1700952526435</v>
      </c>
      <c r="Q103" s="37">
        <f>Q102</f>
        <v>0.135</v>
      </c>
      <c r="R103" s="43">
        <f>J103*Q103</f>
        <v>11667.90617145476</v>
      </c>
      <c r="S103" s="38">
        <f>B103+D103-G103</f>
        <v>-9241522.938395884</v>
      </c>
      <c r="T103" s="27">
        <f>IF(S103&gt;0,S103,0)</f>
        <v>0</v>
      </c>
      <c r="U103" s="7">
        <f>IF(T103=0,0,1)</f>
        <v>0</v>
      </c>
    </row>
    <row r="104" spans="1:21" ht="12.75">
      <c r="A104" s="7">
        <f>A103+1</f>
        <v>100</v>
      </c>
      <c r="B104" s="27">
        <f>S103</f>
        <v>-9241522.938395884</v>
      </c>
      <c r="C104" s="6">
        <f>C103</f>
        <v>0.06</v>
      </c>
      <c r="D104" s="27">
        <f>B104*C104</f>
        <v>-554491.376303753</v>
      </c>
      <c r="E104" s="6">
        <f>E103</f>
        <v>0.02</v>
      </c>
      <c r="F104" s="30">
        <f>F103*(1+E104)</f>
        <v>71025.9423358073</v>
      </c>
      <c r="G104" s="38">
        <f>IF(F104*L104*I104/(1-Q104*I104)&lt;N104,F104/(1-Q104*I104),IF((F104-N104)*L104*I104/(1-I104*(L104+Q104))&gt;N104,(F104-N104)/(1-(L104+Q104)*I104),F104/(1-Q104*I104)))</f>
        <v>85003.90199229743</v>
      </c>
      <c r="H104" s="38">
        <f>K103+D104</f>
        <v>-9617969.701561421</v>
      </c>
      <c r="I104" s="37">
        <f>H104/B104</f>
        <v>1.0407342778538706</v>
      </c>
      <c r="J104" s="38">
        <f>G104*I104</f>
        <v>88466.47455471486</v>
      </c>
      <c r="K104" s="38">
        <f>H104-J104</f>
        <v>-9706436.176116137</v>
      </c>
      <c r="L104" s="37">
        <f>L103</f>
        <v>0.075</v>
      </c>
      <c r="M104" s="52">
        <f>J104*L104</f>
        <v>6634.985591603615</v>
      </c>
      <c r="N104" s="52">
        <f>N103</f>
        <v>4600</v>
      </c>
      <c r="O104" s="52">
        <f>IF(M104&gt;N104,N104,M104)</f>
        <v>4600</v>
      </c>
      <c r="P104" s="54">
        <f>M104-O104</f>
        <v>2034.985591603615</v>
      </c>
      <c r="Q104" s="37">
        <f>Q103</f>
        <v>0.135</v>
      </c>
      <c r="R104" s="43">
        <f>J104*Q104</f>
        <v>11942.974064886508</v>
      </c>
      <c r="S104" s="38">
        <f>B104+D104-G104</f>
        <v>-9881018.216691934</v>
      </c>
      <c r="T104" s="27">
        <f>IF(S104&gt;0,S104,0)</f>
        <v>0</v>
      </c>
      <c r="U104" s="7">
        <f>IF(T104=0,0,1)</f>
        <v>0</v>
      </c>
    </row>
    <row r="105" spans="21:22" ht="12.75">
      <c r="U105" s="7">
        <f>SUM(U5:U104)</f>
        <v>54</v>
      </c>
      <c r="V105" s="7" t="s">
        <v>48</v>
      </c>
    </row>
  </sheetData>
  <sheetProtection sheet="1"/>
  <mergeCells count="23">
    <mergeCell ref="A1:U1"/>
    <mergeCell ref="A2:A3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P2"/>
    <mergeCell ref="Q2:R2"/>
    <mergeCell ref="S2:T3"/>
    <mergeCell ref="U2:U4"/>
    <mergeCell ref="L3:L4"/>
    <mergeCell ref="M3:M4"/>
    <mergeCell ref="N3:N4"/>
    <mergeCell ref="O3:O4"/>
    <mergeCell ref="P3:P4"/>
    <mergeCell ref="Q3:Q4"/>
    <mergeCell ref="R3:R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0" sqref="L40"/>
    </sheetView>
  </sheetViews>
  <sheetFormatPr defaultColWidth="12.57421875" defaultRowHeight="12.75"/>
  <cols>
    <col min="1" max="16384" width="11.57421875" style="55" customWidth="1"/>
  </cols>
  <sheetData/>
  <sheetProtection sheet="1"/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1" sqref="K41"/>
    </sheetView>
  </sheetViews>
  <sheetFormatPr defaultColWidth="12.57421875" defaultRowHeight="12.75"/>
  <cols>
    <col min="1" max="16384" width="11.57421875" style="55" customWidth="1"/>
  </cols>
  <sheetData/>
  <sheetProtection sheet="1"/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s="55"/>
    </row>
  </sheetData>
  <sheetProtection sheet="1"/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 </dc:creator>
  <cp:keywords/>
  <dc:description/>
  <cp:lastModifiedBy>p A</cp:lastModifiedBy>
  <dcterms:created xsi:type="dcterms:W3CDTF">2012-03-12T11:21:59Z</dcterms:created>
  <dcterms:modified xsi:type="dcterms:W3CDTF">2012-06-18T14:02:39Z</dcterms:modified>
  <cp:category/>
  <cp:version/>
  <cp:contentType/>
  <cp:contentStatus/>
  <cp:revision>50</cp:revision>
</cp:coreProperties>
</file>